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505" windowHeight="11730" tabRatio="672" activeTab="0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  <sheet name="Sheet1" sheetId="10" r:id="rId10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<sst xmlns="http://schemas.openxmlformats.org/spreadsheetml/2006/main" count="1105" uniqueCount="919">
  <si>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</si>
  <si>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</si>
  <si>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</si>
  <si>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</si>
  <si>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</si>
  <si>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</si>
  <si>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</si>
  <si>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</si>
  <si>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</si>
  <si>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</si>
  <si>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</si>
  <si>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</si>
  <si>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</si>
  <si>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</si>
  <si>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</si>
  <si>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</si>
  <si>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</si>
  <si>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</si>
  <si>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</si>
  <si>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</si>
  <si>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</si>
  <si>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</si>
  <si>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</si>
  <si>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</si>
  <si>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</si>
  <si>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</si>
  <si>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</si>
  <si>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</si>
  <si>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</si>
  <si>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</si>
  <si>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</si>
  <si>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</si>
  <si>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</si>
  <si>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</si>
  <si>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</si>
  <si>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</si>
  <si>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</si>
  <si>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</si>
  <si>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</si>
  <si>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</si>
  <si>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</si>
  <si>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</si>
  <si>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</si>
  <si>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</si>
  <si>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</si>
  <si>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</si>
  <si>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</si>
  <si>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</si>
  <si>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</si>
  <si>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</si>
  <si>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</si>
  <si>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</si>
  <si>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</si>
  <si>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</si>
  <si>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</si>
  <si>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</si>
  <si>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</si>
  <si>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</si>
  <si>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</si>
  <si>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</si>
  <si>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</si>
  <si>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</si>
  <si>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</si>
  <si>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</si>
  <si>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</si>
  <si>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</si>
  <si>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</si>
  <si>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</si>
  <si>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</si>
  <si>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</si>
  <si>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</si>
  <si>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</si>
  <si>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</si>
  <si>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</si>
  <si>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</si>
  <si>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</si>
  <si>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</si>
  <si>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</si>
  <si>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</si>
  <si>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</si>
  <si>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</si>
  <si>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</si>
  <si>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</si>
  <si>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</si>
  <si>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</si>
  <si>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</si>
  <si>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</si>
  <si>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</si>
  <si>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</si>
  <si>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</si>
  <si>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</si>
  <si>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</si>
  <si>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</si>
  <si>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</si>
  <si>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</si>
  <si>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</si>
  <si>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</si>
  <si>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</si>
  <si>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</si>
  <si>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</si>
  <si>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</si>
  <si>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</si>
  <si>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</si>
  <si>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</si>
  <si>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</si>
  <si>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</si>
  <si>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</si>
  <si>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</si>
  <si>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</si>
  <si>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</si>
  <si>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</si>
  <si>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</si>
  <si>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</si>
  <si>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</si>
  <si>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</si>
  <si>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</si>
  <si>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</si>
  <si>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</si>
  <si>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</si>
  <si>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</si>
  <si>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</si>
  <si>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</si>
  <si>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</si>
  <si>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</si>
  <si>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</si>
  <si>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</si>
  <si>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</si>
  <si>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</si>
  <si>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</si>
  <si>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</si>
  <si>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</si>
  <si>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</si>
  <si>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</si>
  <si>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</si>
  <si>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</si>
  <si>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</si>
  <si>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</si>
  <si>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</si>
  <si>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</si>
  <si>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</si>
  <si>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</si>
  <si>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</si>
  <si>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</si>
  <si>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</si>
  <si>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</si>
  <si>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</si>
  <si>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</si>
  <si>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</si>
  <si>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</si>
  <si>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</si>
  <si>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</si>
  <si>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</si>
  <si>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</si>
  <si>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</si>
  <si>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</si>
  <si>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</si>
  <si>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</si>
  <si>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</si>
  <si>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</si>
  <si>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</si>
  <si>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</si>
  <si>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</si>
  <si>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</si>
  <si>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</si>
  <si>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</si>
  <si>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</si>
  <si>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</si>
  <si>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</si>
  <si>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</si>
  <si>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</si>
  <si>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</si>
  <si>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</si>
  <si>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</si>
  <si>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</si>
  <si>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</si>
  <si>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</si>
  <si>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</si>
  <si>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</si>
  <si>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</si>
  <si>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</si>
  <si>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</si>
  <si>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</si>
  <si>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</si>
  <si>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</si>
  <si>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</si>
  <si>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</si>
  <si>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</si>
  <si>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</si>
  <si>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</si>
  <si>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</si>
  <si>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</si>
  <si>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</si>
  <si>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</si>
  <si>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</si>
  <si>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</si>
  <si>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</si>
  <si>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</si>
  <si>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</si>
  <si>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</si>
  <si>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</si>
  <si>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</si>
  <si>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</si>
  <si>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</si>
  <si>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</si>
  <si>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</si>
  <si>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</si>
  <si>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</si>
  <si>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</si>
  <si>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</si>
  <si>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</si>
  <si>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</si>
  <si>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</si>
  <si>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</si>
  <si>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</si>
  <si>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</si>
  <si>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</si>
  <si>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</si>
  <si>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</si>
  <si>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</si>
  <si>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</si>
  <si>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</si>
  <si>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</si>
  <si>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</si>
  <si>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</si>
  <si>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</si>
  <si>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</si>
  <si>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</si>
  <si>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</si>
  <si>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</si>
  <si>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</si>
  <si>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</si>
  <si>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</si>
  <si>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</si>
  <si>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</si>
  <si>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</si>
  <si>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</si>
  <si>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</si>
  <si>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</si>
  <si>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</si>
  <si>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</si>
  <si>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</si>
  <si>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</si>
  <si>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</si>
  <si>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</si>
  <si>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</si>
  <si>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</si>
  <si>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</si>
  <si>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</si>
  <si>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</si>
  <si>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</si>
  <si>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</si>
  <si>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</si>
  <si>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</si>
  <si>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</si>
  <si>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</si>
  <si>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</si>
  <si>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</si>
  <si>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</si>
  <si>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</si>
  <si>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</si>
  <si>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</si>
  <si>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</si>
  <si>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</si>
  <si>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</si>
  <si>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</si>
  <si>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</si>
  <si>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</si>
  <si>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</si>
  <si>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</si>
  <si>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</si>
  <si>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</si>
  <si>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</si>
  <si>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</si>
  <si>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</si>
  <si>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</si>
  <si>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</si>
  <si>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</si>
  <si>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</si>
  <si>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</si>
  <si>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</si>
  <si>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</si>
  <si>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</si>
  <si>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</si>
  <si>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</si>
  <si>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</si>
  <si>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</si>
  <si>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</si>
  <si>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</si>
  <si>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</si>
  <si>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</si>
  <si>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</si>
  <si>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</si>
  <si>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</si>
  <si>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</si>
  <si>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</si>
  <si>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</si>
  <si>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</si>
  <si>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</si>
  <si>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</si>
  <si>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</si>
  <si>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</si>
  <si>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</si>
  <si>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</si>
  <si>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</si>
  <si>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</si>
  <si>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</si>
  <si>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</si>
  <si>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</si>
  <si>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</si>
  <si>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</si>
  <si>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</si>
  <si>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</si>
  <si>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</si>
  <si>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</si>
  <si>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</si>
  <si>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</si>
  <si>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</si>
  <si>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</si>
  <si>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</si>
  <si>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</si>
  <si>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</si>
  <si>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</si>
  <si>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</si>
  <si>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</si>
  <si>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</si>
  <si>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</si>
  <si>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</si>
  <si>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</si>
  <si>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</si>
  <si>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</si>
  <si>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</si>
  <si>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</si>
  <si>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</si>
  <si>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</si>
  <si>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</si>
  <si>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</si>
  <si>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</si>
  <si>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</si>
  <si>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</si>
  <si>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</si>
  <si>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</si>
  <si>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</si>
  <si>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</si>
  <si>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</si>
  <si>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</si>
  <si>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</si>
  <si>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</si>
  <si>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</si>
  <si>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</si>
  <si>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</si>
  <si>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</si>
  <si>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</si>
  <si>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</si>
  <si>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</si>
  <si>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</si>
  <si>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</si>
  <si>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</si>
  <si>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</si>
  <si>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</si>
  <si>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</si>
  <si>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</si>
  <si>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</si>
  <si>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</si>
  <si>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</si>
  <si>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</si>
  <si>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</si>
  <si>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</si>
  <si>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</si>
  <si>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</si>
  <si>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</si>
  <si>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</si>
  <si>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</si>
  <si>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</si>
  <si>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</si>
  <si>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</si>
  <si>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</si>
  <si>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</si>
  <si>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</si>
  <si>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</si>
  <si>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</si>
  <si>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</si>
  <si>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</si>
  <si>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</si>
  <si>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</si>
  <si>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</si>
  <si>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</si>
  <si>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</si>
  <si>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</si>
  <si>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</si>
  <si>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</si>
  <si>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</si>
  <si>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</si>
  <si>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</si>
  <si>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</si>
  <si>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</si>
  <si>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</si>
  <si>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</si>
  <si>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</si>
  <si>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</si>
  <si>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</si>
  <si>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</si>
  <si>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</si>
  <si>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</si>
  <si>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</si>
  <si>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</si>
  <si>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</si>
  <si>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</si>
  <si>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</si>
  <si>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</si>
  <si>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</si>
  <si>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</si>
  <si>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</si>
  <si>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</si>
  <si>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</si>
  <si>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</si>
  <si>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</si>
  <si>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</si>
  <si>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</si>
  <si>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</si>
  <si>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</si>
  <si>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</si>
  <si>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</si>
  <si>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</si>
  <si>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</si>
  <si>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</si>
  <si>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</si>
  <si>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</si>
  <si>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</si>
  <si>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</si>
  <si>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</si>
  <si>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</si>
  <si>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</si>
  <si>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</si>
  <si>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</si>
  <si>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</si>
  <si>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</si>
  <si>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</si>
  <si>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</si>
  <si>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</si>
  <si>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</si>
  <si>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</si>
  <si>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</si>
  <si>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</si>
  <si>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</si>
  <si>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</si>
  <si>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</si>
  <si>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</si>
  <si>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</si>
  <si>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</si>
  <si>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</si>
  <si>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</si>
  <si>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</si>
  <si>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</si>
  <si>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</si>
  <si>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</si>
  <si>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</si>
  <si>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</si>
  <si>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</si>
  <si>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</si>
  <si>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</si>
  <si>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</si>
  <si>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</si>
  <si>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</si>
  <si>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</si>
  <si>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</si>
  <si>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</si>
  <si>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</si>
  <si>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</si>
  <si>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</si>
  <si>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</si>
  <si>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</si>
  <si>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</si>
  <si>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</si>
  <si>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</si>
  <si>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</si>
  <si>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</si>
  <si>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</si>
  <si>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</si>
  <si>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</si>
  <si>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</si>
  <si>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</si>
  <si>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</si>
  <si>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</si>
  <si>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</si>
  <si>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</si>
  <si>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</si>
  <si>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</si>
  <si>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</si>
  <si>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</si>
  <si>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</si>
  <si>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</si>
  <si>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</si>
  <si>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</si>
  <si>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</si>
  <si>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</si>
  <si>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</si>
  <si>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</si>
  <si>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</si>
  <si>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</si>
  <si>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</si>
  <si>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</si>
  <si>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</si>
  <si>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</si>
  <si>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</si>
  <si>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</si>
  <si>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</si>
  <si>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</si>
  <si>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</si>
  <si>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</si>
  <si>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</si>
  <si>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</si>
  <si>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</si>
  <si>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</si>
  <si>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</si>
  <si>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</si>
  <si>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</si>
  <si>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</si>
  <si>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</si>
  <si>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</si>
  <si>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</si>
  <si>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</si>
  <si>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</si>
  <si>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</si>
  <si>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</si>
  <si>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</si>
  <si>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</si>
  <si>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</si>
  <si>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</si>
  <si>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</si>
  <si>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</si>
  <si>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</si>
  <si>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</si>
  <si>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</si>
  <si>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</si>
  <si>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</si>
  <si>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</si>
  <si>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</si>
  <si>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</si>
  <si>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</si>
  <si>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</si>
  <si>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</si>
  <si>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</si>
  <si>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</si>
  <si>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</si>
  <si>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</si>
  <si>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</si>
  <si>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</si>
  <si>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</si>
  <si>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</si>
  <si>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</si>
  <si>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</si>
  <si>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</si>
  <si>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</si>
  <si>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</si>
  <si>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</si>
  <si>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</si>
  <si>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</si>
  <si>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</si>
  <si>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</si>
  <si>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</si>
  <si>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</si>
  <si>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</si>
  <si>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</si>
  <si>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</si>
  <si>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</si>
  <si>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</si>
  <si>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</si>
  <si>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</si>
  <si>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</si>
  <si>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</si>
  <si>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</si>
  <si>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</si>
  <si>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</si>
  <si>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</si>
  <si>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</si>
  <si>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</si>
  <si>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</si>
  <si>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</si>
  <si>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</si>
  <si>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</si>
  <si>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</si>
  <si>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</si>
  <si>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</si>
  <si>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</si>
  <si>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</si>
  <si>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</si>
  <si>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</si>
  <si>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</si>
  <si>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</si>
  <si>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</si>
  <si>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</si>
  <si>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</si>
  <si>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</si>
  <si>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</si>
  <si>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</si>
  <si>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</si>
  <si>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</si>
  <si>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</si>
  <si>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</si>
  <si>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</si>
  <si>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</si>
  <si>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</si>
  <si>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</si>
  <si>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</si>
  <si>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</si>
  <si>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</si>
  <si>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</si>
  <si>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</si>
  <si>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</si>
  <si>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</si>
  <si>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</si>
  <si>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</si>
  <si>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</si>
  <si>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</si>
  <si>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</si>
  <si>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</si>
  <si>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</si>
  <si>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</si>
  <si>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</si>
  <si>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</si>
  <si>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</si>
  <si>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</si>
  <si>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</si>
  <si>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</si>
  <si>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</si>
  <si>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</si>
  <si>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</si>
  <si>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</si>
  <si>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</si>
  <si>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</si>
  <si>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</si>
  <si>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</si>
  <si>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</si>
  <si>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</si>
  <si>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</si>
  <si>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</si>
  <si>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</si>
  <si>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</si>
  <si>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</si>
  <si>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</si>
  <si>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</si>
  <si>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</si>
  <si>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</si>
  <si>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</si>
  <si>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</si>
  <si>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</si>
  <si>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</si>
  <si>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</si>
  <si>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</si>
  <si>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</si>
  <si>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</si>
  <si>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</si>
  <si>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</si>
  <si>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</si>
  <si>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</si>
  <si>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</si>
  <si>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</si>
  <si>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</si>
  <si>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</si>
  <si>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</si>
  <si>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</si>
  <si>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</si>
  <si>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</si>
  <si>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</si>
  <si>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</si>
  <si>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</si>
  <si>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</si>
  <si>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</si>
  <si>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</si>
  <si>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</si>
  <si>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</si>
  <si>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</si>
  <si>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</si>
  <si>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</si>
  <si>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</si>
  <si>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</si>
  <si>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</si>
  <si>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</si>
  <si>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</si>
  <si>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</si>
  <si>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</si>
  <si>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</si>
  <si>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</si>
  <si>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</si>
  <si>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</si>
  <si>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</si>
  <si>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</si>
  <si>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</si>
  <si>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</si>
  <si>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</si>
  <si>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</si>
  <si>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</si>
  <si>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</si>
  <si>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</si>
  <si>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</si>
  <si>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</si>
  <si>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</si>
  <si>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</si>
  <si>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</si>
  <si>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</si>
  <si>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</si>
  <si>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</si>
  <si>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</si>
  <si>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</si>
  <si>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</si>
  <si>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</si>
  <si>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</si>
  <si>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</si>
  <si>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</si>
  <si>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</si>
  <si>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</si>
  <si>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</si>
  <si>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</si>
  <si>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</si>
  <si>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</si>
  <si>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</si>
  <si>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</si>
  <si>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</si>
  <si>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</si>
  <si>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</si>
  <si>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</si>
  <si>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</si>
  <si>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</si>
  <si>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</si>
  <si>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</si>
  <si>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</si>
  <si>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</si>
  <si>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</si>
  <si>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</si>
  <si>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</si>
  <si>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</si>
  <si>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</si>
  <si>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</si>
  <si>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</si>
  <si>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</si>
  <si>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</si>
  <si>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</si>
  <si>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</si>
  <si>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</si>
  <si>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</si>
  <si>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</si>
  <si>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</si>
  <si>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</si>
  <si>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</si>
  <si>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</si>
  <si>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</si>
  <si>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</si>
  <si>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</si>
  <si>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</si>
  <si>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</si>
  <si>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</si>
  <si>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</si>
  <si>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</si>
  <si>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</si>
  <si>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</si>
  <si>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</si>
  <si>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</si>
  <si>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</si>
  <si>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</si>
  <si>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</si>
  <si>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</si>
  <si>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</si>
  <si>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</si>
  <si>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</si>
  <si>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</si>
  <si>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</si>
  <si>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</si>
  <si>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</si>
  <si>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</si>
  <si>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</si>
  <si>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</si>
  <si>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</si>
  <si>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</si>
  <si>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</si>
  <si>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</si>
  <si>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</si>
  <si>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</si>
  <si>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</si>
  <si>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</si>
  <si>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</si>
  <si>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</si>
  <si>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</si>
  <si>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</si>
  <si>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</si>
  <si>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</si>
  <si>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</si>
  <si>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</si>
  <si>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</si>
  <si>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</si>
  <si>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</si>
  <si>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</si>
  <si>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</si>
  <si>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</si>
  <si>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</si>
  <si>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</si>
  <si>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</si>
  <si>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</si>
  <si>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</si>
  <si>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</si>
  <si>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</si>
  <si>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</si>
  <si>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</si>
  <si>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</si>
  <si>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</si>
  <si>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</si>
  <si>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</si>
  <si>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</si>
  <si>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</si>
  <si>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</si>
  <si>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</si>
  <si>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</si>
  <si>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</si>
  <si>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</si>
  <si>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</si>
  <si>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</si>
  <si>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</si>
  <si>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</si>
  <si>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</si>
  <si>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</si>
  <si>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</si>
  <si>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</si>
  <si>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</si>
  <si>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</si>
  <si>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</si>
  <si>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</si>
  <si>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</si>
  <si>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</si>
  <si>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</si>
  <si>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</si>
  <si>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</si>
  <si>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</si>
  <si>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</si>
  <si>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</si>
  <si>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</si>
  <si>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</si>
  <si>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</si>
  <si>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</si>
  <si>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</si>
  <si>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</si>
  <si>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</si>
  <si>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</si>
  <si>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</si>
  <si>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</si>
  <si>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</si>
  <si>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</si>
  <si>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</si>
  <si>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</si>
  <si>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</si>
  <si>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</si>
  <si>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</si>
  <si>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</si>
  <si>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</si>
  <si>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</si>
  <si>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</si>
  <si>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</si>
  <si>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</si>
  <si>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</si>
  <si>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</si>
  <si>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</si>
  <si>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</si>
  <si>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</si>
  <si>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</si>
  <si>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</si>
  <si>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</si>
  <si>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</si>
  <si>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</si>
  <si>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НЕКОНСОЛИДИРАН</t>
  </si>
  <si>
    <t>1. БУЛПОРТ ЕАД</t>
  </si>
  <si>
    <t>2. БГ Агро Складово Стопанство ЕООД</t>
  </si>
  <si>
    <t>4. Канопус Процесинг ЕООД</t>
  </si>
  <si>
    <t>5 Агри Лаб Контрол ЕООД</t>
  </si>
  <si>
    <t>7 БГ Агро Земеделска Компания  ЕООД</t>
  </si>
  <si>
    <t>3. БГ Агро Търговска Компания  ЕООД</t>
  </si>
  <si>
    <t>6 БГ Агро Растителна Защита  EООД</t>
  </si>
  <si>
    <t>8 БГ Агро иновации и инвестиции ЕООД</t>
  </si>
  <si>
    <t>9 БГ Агро Плодова Компания ЕООД</t>
  </si>
  <si>
    <t>31.12.2019</t>
  </si>
  <si>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</si>
  <si>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</si>
  <si>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</si>
  <si>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</si>
  <si>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</si>
  <si>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</si>
  <si>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</si>
  <si>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</si>
  <si>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</si>
  <si>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</si>
  <si>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</si>
  <si>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БГ АГРО АД</t>
  </si>
  <si>
    <t>Тип лице:</t>
  </si>
  <si>
    <t>Публично дружество</t>
  </si>
  <si>
    <t>ЕИК:</t>
  </si>
  <si>
    <t>148111353</t>
  </si>
  <si>
    <t>Представляващ/и:</t>
  </si>
  <si>
    <t>ДАНИЕЛ  ИЛИЕВ  НЕНКОВ</t>
  </si>
  <si>
    <t>Начин на представляване:</t>
  </si>
  <si>
    <t>Изпълнителен Директор</t>
  </si>
  <si>
    <t>Адрес на управление:</t>
  </si>
  <si>
    <t>Варна, ул."Генерал Колев" 12</t>
  </si>
  <si>
    <t>Адрес за кореспонденция:</t>
  </si>
  <si>
    <t>Телефон:</t>
  </si>
  <si>
    <t>052/601656</t>
  </si>
  <si>
    <t>Факс:</t>
  </si>
  <si>
    <t>052/601803</t>
  </si>
  <si>
    <t>E-mail:</t>
  </si>
  <si>
    <t>bgagro@bgagro.bg</t>
  </si>
  <si>
    <t>Уеб сайт:</t>
  </si>
  <si>
    <t>www.bgagro.bg</t>
  </si>
  <si>
    <t>Медия:</t>
  </si>
  <si>
    <t>Х3News</t>
  </si>
  <si>
    <t>Съставител на отчета:</t>
  </si>
  <si>
    <t>Булконсулт ЕООД Ангелина Атанасова  Павлова</t>
  </si>
  <si>
    <t>Длъжност на съставителя:</t>
  </si>
  <si>
    <t>Управител на Булконсулт ЕООД</t>
  </si>
  <si>
    <t>* Последна актуализация на 14.09.2016 г.</t>
  </si>
  <si>
    <t>Дата на съставяне:20.05.2020</t>
  </si>
  <si>
    <t>Дата на съставяне:  20.05.2020</t>
  </si>
  <si>
    <t>Дата  на съставяне: 20.05.2020</t>
  </si>
  <si>
    <t>Дата на съставяне: 20.05.2020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</si>
</sst>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7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3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9" fillId="0" borderId="0" xfId="71" applyFont="1" applyBorder="1" applyAlignment="1" applyProtection="1">
      <alignment horizontal="left" vertical="top"/>
      <protection locked="0"/>
    </xf>
    <xf numFmtId="0" fontId="11" fillId="0" borderId="0" xfId="74" applyFont="1">
      <alignment/>
      <protection/>
    </xf>
    <xf numFmtId="0" fontId="10" fillId="0" borderId="0" xfId="74" applyFont="1" applyAlignment="1">
      <alignment/>
      <protection/>
    </xf>
    <xf numFmtId="0" fontId="10" fillId="0" borderId="0" xfId="72" applyFont="1" applyAlignment="1">
      <alignment wrapText="1"/>
      <protection/>
    </xf>
    <xf numFmtId="0" fontId="10" fillId="0" borderId="10" xfId="74" applyFont="1" applyBorder="1" applyAlignment="1">
      <alignment horizontal="center" vertical="center" wrapText="1"/>
      <protection/>
    </xf>
    <xf numFmtId="0" fontId="10" fillId="0" borderId="10" xfId="74" applyFont="1" applyBorder="1" applyAlignment="1">
      <alignment horizontal="centerContinuous" vertical="center" wrapText="1"/>
      <protection/>
    </xf>
    <xf numFmtId="0" fontId="10" fillId="0" borderId="0" xfId="74" applyFont="1" applyBorder="1" applyAlignment="1">
      <alignment horizontal="center" vertical="center" wrapText="1"/>
      <protection/>
    </xf>
    <xf numFmtId="49" fontId="11" fillId="0" borderId="10" xfId="74" applyNumberFormat="1" applyFont="1" applyBorder="1" applyAlignment="1">
      <alignment horizontal="center" vertical="center" wrapText="1"/>
      <protection/>
    </xf>
    <xf numFmtId="49" fontId="11" fillId="0" borderId="10" xfId="74" applyNumberFormat="1" applyFont="1" applyFill="1" applyBorder="1" applyAlignment="1">
      <alignment horizontal="center" vertical="center" wrapText="1"/>
      <protection/>
    </xf>
    <xf numFmtId="0" fontId="10" fillId="0" borderId="10" xfId="74" applyFont="1" applyBorder="1" applyAlignment="1">
      <alignment vertical="center" wrapText="1"/>
      <protection/>
    </xf>
    <xf numFmtId="0" fontId="11" fillId="0" borderId="0" xfId="74" applyFont="1" applyBorder="1">
      <alignment/>
      <protection/>
    </xf>
    <xf numFmtId="0" fontId="11" fillId="0" borderId="10" xfId="74" applyFont="1" applyBorder="1" applyAlignment="1">
      <alignment vertical="center" wrapText="1"/>
      <protection/>
    </xf>
    <xf numFmtId="0" fontId="11" fillId="0" borderId="10" xfId="74" applyFont="1" applyBorder="1" applyAlignment="1">
      <alignment wrapText="1"/>
      <protection/>
    </xf>
    <xf numFmtId="3" fontId="11" fillId="0" borderId="0" xfId="74" applyNumberFormat="1" applyFont="1" applyBorder="1" applyAlignment="1" applyProtection="1">
      <alignment vertical="center"/>
      <protection locked="0"/>
    </xf>
    <xf numFmtId="0" fontId="10" fillId="0" borderId="0" xfId="74" applyFont="1" applyBorder="1" applyProtection="1">
      <alignment/>
      <protection locked="0"/>
    </xf>
    <xf numFmtId="49" fontId="10" fillId="0" borderId="11" xfId="74" applyNumberFormat="1" applyFont="1" applyBorder="1" applyAlignment="1">
      <alignment horizontal="center" vertical="center" wrapText="1"/>
      <protection/>
    </xf>
    <xf numFmtId="49" fontId="10" fillId="0" borderId="10" xfId="74" applyNumberFormat="1" applyFont="1" applyBorder="1" applyAlignment="1">
      <alignment horizontal="center" vertical="center" wrapText="1"/>
      <protection/>
    </xf>
    <xf numFmtId="49" fontId="11" fillId="0" borderId="10" xfId="74" applyNumberFormat="1" applyFont="1" applyBorder="1" applyAlignment="1">
      <alignment horizontal="center" wrapText="1"/>
      <protection/>
    </xf>
    <xf numFmtId="49" fontId="10" fillId="0" borderId="0" xfId="74" applyNumberFormat="1" applyFont="1" applyBorder="1" applyAlignment="1" applyProtection="1">
      <alignment horizontal="center" wrapText="1"/>
      <protection locked="0"/>
    </xf>
    <xf numFmtId="49" fontId="11" fillId="33" borderId="10" xfId="74" applyNumberFormat="1" applyFont="1" applyFill="1" applyBorder="1" applyAlignment="1">
      <alignment horizontal="center" vertical="center" wrapText="1"/>
      <protection/>
    </xf>
    <xf numFmtId="49" fontId="10" fillId="0" borderId="12" xfId="74" applyNumberFormat="1" applyFont="1" applyBorder="1" applyAlignment="1">
      <alignment horizontal="center" vertical="center" wrapText="1"/>
      <protection/>
    </xf>
    <xf numFmtId="0" fontId="11" fillId="0" borderId="0" xfId="70" applyFont="1">
      <alignment/>
      <protection/>
    </xf>
    <xf numFmtId="0" fontId="11" fillId="0" borderId="0" xfId="69" applyFont="1" applyAlignment="1">
      <alignment horizontal="center"/>
      <protection/>
    </xf>
    <xf numFmtId="49" fontId="4" fillId="0" borderId="0" xfId="68" applyNumberFormat="1" applyFont="1" applyAlignment="1">
      <alignment horizontal="center" vertical="center" wrapText="1"/>
      <protection/>
    </xf>
    <xf numFmtId="0" fontId="4" fillId="0" borderId="0" xfId="68" applyNumberFormat="1" applyFont="1" applyAlignment="1">
      <alignment horizontal="center" vertical="center" wrapText="1"/>
      <protection/>
    </xf>
    <xf numFmtId="0" fontId="4" fillId="0" borderId="0" xfId="69" applyFont="1" applyAlignment="1">
      <alignment vertical="justify"/>
      <protection/>
    </xf>
    <xf numFmtId="0" fontId="4" fillId="0" borderId="0" xfId="69" applyFont="1" applyBorder="1" applyAlignment="1">
      <alignment vertical="justify"/>
      <protection/>
    </xf>
    <xf numFmtId="49" fontId="4" fillId="0" borderId="0" xfId="69" applyNumberFormat="1" applyFont="1" applyBorder="1" applyAlignment="1">
      <alignment vertical="justify"/>
      <protection/>
    </xf>
    <xf numFmtId="0" fontId="5" fillId="0" borderId="0" xfId="69" applyFont="1" applyBorder="1" applyAlignment="1">
      <alignment vertical="justify"/>
      <protection/>
    </xf>
    <xf numFmtId="0" fontId="4" fillId="0" borderId="0" xfId="69" applyFont="1" applyBorder="1" applyAlignment="1">
      <alignment horizontal="right" vertical="justify"/>
      <protection/>
    </xf>
    <xf numFmtId="0" fontId="4" fillId="0" borderId="10" xfId="68" applyFont="1" applyBorder="1" applyAlignment="1">
      <alignment vertical="center" wrapText="1"/>
      <protection/>
    </xf>
    <xf numFmtId="49" fontId="4" fillId="0" borderId="10" xfId="68" applyNumberFormat="1" applyFont="1" applyBorder="1" applyAlignment="1">
      <alignment horizontal="center" vertical="center" wrapText="1"/>
      <protection/>
    </xf>
    <xf numFmtId="0" fontId="4" fillId="0" borderId="10" xfId="68" applyFont="1" applyBorder="1" applyAlignment="1">
      <alignment horizontal="center" vertical="center" wrapText="1"/>
      <protection/>
    </xf>
    <xf numFmtId="0" fontId="4" fillId="0" borderId="10" xfId="68" applyFont="1" applyBorder="1" applyAlignment="1">
      <alignment horizontal="left" vertical="center" wrapText="1"/>
      <protection/>
    </xf>
    <xf numFmtId="49" fontId="4" fillId="0" borderId="10" xfId="68" applyNumberFormat="1" applyFont="1" applyBorder="1" applyAlignment="1">
      <alignment horizontal="left" vertical="center" wrapText="1"/>
      <protection/>
    </xf>
    <xf numFmtId="0" fontId="5" fillId="0" borderId="10" xfId="68" applyFont="1" applyBorder="1" applyAlignment="1">
      <alignment horizontal="left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right" vertical="center" wrapText="1"/>
      <protection/>
    </xf>
    <xf numFmtId="49" fontId="12" fillId="0" borderId="10" xfId="68" applyNumberFormat="1" applyFont="1" applyBorder="1" applyAlignment="1">
      <alignment horizontal="center" vertical="center" wrapText="1"/>
      <protection/>
    </xf>
    <xf numFmtId="49" fontId="16" fillId="0" borderId="10" xfId="68" applyNumberFormat="1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left" vertical="center" wrapText="1"/>
      <protection/>
    </xf>
    <xf numFmtId="0" fontId="4" fillId="0" borderId="0" xfId="68" applyFont="1" applyBorder="1" applyAlignment="1">
      <alignment horizontal="left" vertical="center" wrapText="1"/>
      <protection/>
    </xf>
    <xf numFmtId="49" fontId="4" fillId="0" borderId="0" xfId="68" applyNumberFormat="1" applyFont="1" applyBorder="1" applyAlignment="1">
      <alignment horizontal="left" vertical="center" wrapText="1"/>
      <protection/>
    </xf>
    <xf numFmtId="0" fontId="5" fillId="0" borderId="0" xfId="6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73" applyNumberFormat="1" applyFont="1" applyFill="1" applyBorder="1" applyAlignment="1" applyProtection="1">
      <alignment vertical="center"/>
      <protection locked="0"/>
    </xf>
    <xf numFmtId="1" fontId="11" fillId="35" borderId="10" xfId="73" applyNumberFormat="1" applyFont="1" applyFill="1" applyBorder="1" applyAlignment="1" applyProtection="1">
      <alignment vertical="center"/>
      <protection locked="0"/>
    </xf>
    <xf numFmtId="1" fontId="11" fillId="36" borderId="10" xfId="73" applyNumberFormat="1" applyFont="1" applyFill="1" applyBorder="1" applyAlignment="1" applyProtection="1">
      <alignment vertical="center"/>
      <protection locked="0"/>
    </xf>
    <xf numFmtId="3" fontId="11" fillId="0" borderId="10" xfId="73" applyNumberFormat="1" applyFont="1" applyBorder="1" applyAlignment="1" applyProtection="1">
      <alignment vertical="center"/>
      <protection/>
    </xf>
    <xf numFmtId="3" fontId="11" fillId="0" borderId="10" xfId="73" applyNumberFormat="1" applyFont="1" applyFill="1" applyBorder="1" applyAlignment="1" applyProtection="1">
      <alignment vertical="center"/>
      <protection/>
    </xf>
    <xf numFmtId="1" fontId="10" fillId="34" borderId="10" xfId="73" applyNumberFormat="1" applyFont="1" applyFill="1" applyBorder="1" applyAlignment="1" applyProtection="1">
      <alignment vertical="center"/>
      <protection locked="0"/>
    </xf>
    <xf numFmtId="3" fontId="10" fillId="0" borderId="10" xfId="73" applyNumberFormat="1" applyFont="1" applyBorder="1" applyAlignment="1" applyProtection="1">
      <alignment vertical="center"/>
      <protection/>
    </xf>
    <xf numFmtId="3" fontId="11" fillId="0" borderId="10" xfId="73" applyNumberFormat="1" applyFont="1" applyBorder="1" applyProtection="1">
      <alignment/>
      <protection/>
    </xf>
    <xf numFmtId="1" fontId="11" fillId="35" borderId="10" xfId="72" applyNumberFormat="1" applyFont="1" applyFill="1" applyBorder="1" applyAlignment="1" applyProtection="1">
      <alignment wrapText="1"/>
      <protection locked="0"/>
    </xf>
    <xf numFmtId="3" fontId="11" fillId="0" borderId="10" xfId="72" applyNumberFormat="1" applyFont="1" applyFill="1" applyBorder="1" applyAlignment="1" applyProtection="1">
      <alignment wrapText="1"/>
      <protection/>
    </xf>
    <xf numFmtId="1" fontId="11" fillId="36" borderId="10" xfId="72" applyNumberFormat="1" applyFont="1" applyFill="1" applyBorder="1" applyAlignment="1" applyProtection="1">
      <alignment wrapText="1"/>
      <protection locked="0"/>
    </xf>
    <xf numFmtId="49" fontId="11" fillId="0" borderId="10" xfId="74" applyNumberFormat="1" applyFont="1" applyBorder="1" applyAlignment="1" applyProtection="1">
      <alignment horizontal="center" vertical="center" wrapText="1"/>
      <protection/>
    </xf>
    <xf numFmtId="3" fontId="11" fillId="0" borderId="10" xfId="74" applyNumberFormat="1" applyFont="1" applyFill="1" applyBorder="1" applyAlignment="1" applyProtection="1">
      <alignment vertical="center"/>
      <protection/>
    </xf>
    <xf numFmtId="3" fontId="11" fillId="0" borderId="10" xfId="74" applyNumberFormat="1" applyFont="1" applyBorder="1" applyAlignment="1" applyProtection="1">
      <alignment vertical="center"/>
      <protection/>
    </xf>
    <xf numFmtId="1" fontId="11" fillId="35" borderId="10" xfId="74" applyNumberFormat="1" applyFont="1" applyFill="1" applyBorder="1" applyAlignment="1" applyProtection="1">
      <alignment vertical="center"/>
      <protection locked="0"/>
    </xf>
    <xf numFmtId="3" fontId="11" fillId="0" borderId="13" xfId="74" applyNumberFormat="1" applyFont="1" applyBorder="1" applyAlignment="1" applyProtection="1">
      <alignment vertical="center"/>
      <protection/>
    </xf>
    <xf numFmtId="3" fontId="11" fillId="0" borderId="11" xfId="74" applyNumberFormat="1" applyFont="1" applyBorder="1" applyAlignment="1" applyProtection="1">
      <alignment vertical="center"/>
      <protection/>
    </xf>
    <xf numFmtId="1" fontId="12" fillId="34" borderId="10" xfId="6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9" applyNumberFormat="1" applyFont="1" applyBorder="1" applyAlignment="1" applyProtection="1">
      <alignment horizontal="center" vertical="center" wrapText="1"/>
      <protection/>
    </xf>
    <xf numFmtId="1" fontId="11" fillId="34" borderId="10" xfId="6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9" applyFont="1" applyBorder="1" applyAlignment="1" applyProtection="1">
      <alignment horizontal="center" vertical="center" wrapText="1"/>
      <protection/>
    </xf>
    <xf numFmtId="0" fontId="11" fillId="0" borderId="13" xfId="69" applyFont="1" applyFill="1" applyBorder="1" applyAlignment="1" applyProtection="1">
      <alignment horizontal="center" vertical="center" wrapText="1"/>
      <protection/>
    </xf>
    <xf numFmtId="1" fontId="11" fillId="33" borderId="14" xfId="69" applyNumberFormat="1" applyFont="1" applyFill="1" applyBorder="1" applyAlignment="1" applyProtection="1">
      <alignment horizontal="left" vertical="center" wrapText="1"/>
      <protection/>
    </xf>
    <xf numFmtId="1" fontId="11" fillId="33" borderId="14" xfId="69" applyNumberFormat="1" applyFont="1" applyFill="1" applyBorder="1" applyAlignment="1" applyProtection="1">
      <alignment horizontal="center" vertical="center" wrapText="1"/>
      <protection/>
    </xf>
    <xf numFmtId="0" fontId="11" fillId="0" borderId="11" xfId="69" applyFont="1" applyBorder="1" applyAlignment="1" applyProtection="1">
      <alignment horizontal="center" vertical="center" wrapText="1"/>
      <protection/>
    </xf>
    <xf numFmtId="0" fontId="11" fillId="0" borderId="11" xfId="69" applyFont="1" applyFill="1" applyBorder="1" applyAlignment="1" applyProtection="1">
      <alignment horizontal="center" vertical="center" wrapText="1"/>
      <protection/>
    </xf>
    <xf numFmtId="1" fontId="11" fillId="34" borderId="10" xfId="6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9" applyFont="1" applyBorder="1" applyAlignment="1" applyProtection="1">
      <alignment horizontal="center" vertical="center" wrapText="1"/>
      <protection/>
    </xf>
    <xf numFmtId="0" fontId="11" fillId="0" borderId="10" xfId="69" applyFont="1" applyFill="1" applyBorder="1" applyAlignment="1" applyProtection="1">
      <alignment horizontal="center" vertical="center" wrapText="1"/>
      <protection/>
    </xf>
    <xf numFmtId="0" fontId="12" fillId="0" borderId="10" xfId="69" applyFont="1" applyBorder="1" applyAlignment="1" applyProtection="1">
      <alignment horizontal="center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0" fontId="11" fillId="0" borderId="0" xfId="67" applyFont="1" applyBorder="1" applyAlignment="1" applyProtection="1">
      <alignment horizontal="left" vertical="center" wrapText="1"/>
      <protection/>
    </xf>
    <xf numFmtId="1" fontId="11" fillId="0" borderId="0" xfId="67" applyNumberFormat="1" applyFont="1" applyBorder="1" applyAlignment="1" applyProtection="1">
      <alignment horizontal="left" vertical="center" wrapText="1"/>
      <protection/>
    </xf>
    <xf numFmtId="49" fontId="10" fillId="0" borderId="13" xfId="67" applyNumberFormat="1" applyFont="1" applyBorder="1" applyAlignment="1" applyProtection="1">
      <alignment horizontal="center" vertical="center" wrapText="1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49" fontId="10" fillId="0" borderId="15" xfId="67" applyNumberFormat="1" applyFont="1" applyBorder="1" applyAlignment="1" applyProtection="1">
      <alignment horizontal="center" vertical="center" wrapText="1"/>
      <protection/>
    </xf>
    <xf numFmtId="0" fontId="10" fillId="0" borderId="13" xfId="67" applyFont="1" applyBorder="1" applyAlignment="1" applyProtection="1">
      <alignment horizontal="center" vertical="center" wrapText="1"/>
      <protection/>
    </xf>
    <xf numFmtId="49" fontId="10" fillId="0" borderId="11" xfId="67" applyNumberFormat="1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1" fillId="0" borderId="10" xfId="67" applyFont="1" applyBorder="1" applyAlignment="1" applyProtection="1">
      <alignment horizontal="center" vertical="center" wrapText="1"/>
      <protection/>
    </xf>
    <xf numFmtId="49" fontId="11" fillId="0" borderId="11" xfId="67" applyNumberFormat="1" applyFont="1" applyBorder="1" applyAlignment="1" applyProtection="1">
      <alignment horizontal="center" vertical="center" wrapText="1"/>
      <protection/>
    </xf>
    <xf numFmtId="0" fontId="11" fillId="0" borderId="11" xfId="67" applyFont="1" applyBorder="1" applyAlignment="1" applyProtection="1">
      <alignment horizontal="center"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left" vertical="center" wrapText="1"/>
      <protection/>
    </xf>
    <xf numFmtId="49" fontId="11" fillId="0" borderId="10" xfId="67" applyNumberFormat="1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49" fontId="11" fillId="0" borderId="10" xfId="67" applyNumberFormat="1" applyFont="1" applyFill="1" applyBorder="1" applyAlignment="1" applyProtection="1">
      <alignment horizontal="center" vertical="center" wrapText="1"/>
      <protection/>
    </xf>
    <xf numFmtId="0" fontId="10" fillId="0" borderId="0" xfId="67" applyFont="1" applyBorder="1" applyAlignment="1" applyProtection="1">
      <alignment horizontal="right" vertical="center" wrapText="1"/>
      <protection/>
    </xf>
    <xf numFmtId="49" fontId="10" fillId="0" borderId="0" xfId="67" applyNumberFormat="1" applyFont="1" applyBorder="1" applyAlignment="1" applyProtection="1">
      <alignment horizontal="right" vertical="center" wrapText="1"/>
      <protection/>
    </xf>
    <xf numFmtId="1" fontId="11" fillId="34" borderId="10" xfId="6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6" applyFont="1" applyAlignment="1">
      <alignment/>
      <protection/>
    </xf>
    <xf numFmtId="0" fontId="10" fillId="0" borderId="0" xfId="70" applyFont="1">
      <alignment/>
      <protection/>
    </xf>
    <xf numFmtId="0" fontId="11" fillId="0" borderId="0" xfId="70" applyFont="1" applyBorder="1">
      <alignment/>
      <protection/>
    </xf>
    <xf numFmtId="49" fontId="11" fillId="0" borderId="0" xfId="70" applyNumberFormat="1" applyFont="1">
      <alignment/>
      <protection/>
    </xf>
    <xf numFmtId="0" fontId="11" fillId="0" borderId="10" xfId="66" applyFont="1" applyBorder="1" applyAlignment="1" applyProtection="1">
      <alignment horizontal="right" vertical="center" wrapText="1"/>
      <protection/>
    </xf>
    <xf numFmtId="1" fontId="11" fillId="0" borderId="10" xfId="66" applyNumberFormat="1" applyFont="1" applyBorder="1" applyAlignment="1" applyProtection="1">
      <alignment horizontal="right" vertical="center" wrapText="1"/>
      <protection/>
    </xf>
    <xf numFmtId="0" fontId="11" fillId="0" borderId="10" xfId="66" applyFont="1" applyFill="1" applyBorder="1" applyAlignment="1" applyProtection="1">
      <alignment horizontal="right" vertical="center" wrapText="1"/>
      <protection/>
    </xf>
    <xf numFmtId="0" fontId="11" fillId="0" borderId="0" xfId="66" applyFont="1" applyBorder="1" applyProtection="1">
      <alignment/>
      <protection/>
    </xf>
    <xf numFmtId="0" fontId="11" fillId="0" borderId="0" xfId="70" applyFont="1" applyProtection="1">
      <alignment/>
      <protection/>
    </xf>
    <xf numFmtId="1" fontId="11" fillId="34" borderId="10" xfId="66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6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6" applyNumberFormat="1" applyFont="1" applyFill="1" applyBorder="1" applyAlignment="1" applyProtection="1">
      <alignment horizontal="right"/>
      <protection locked="0"/>
    </xf>
    <xf numFmtId="1" fontId="11" fillId="36" borderId="10" xfId="66" applyNumberFormat="1" applyFont="1" applyFill="1" applyBorder="1" applyAlignment="1" applyProtection="1">
      <alignment horizontal="right"/>
      <protection locked="0"/>
    </xf>
    <xf numFmtId="1" fontId="11" fillId="0" borderId="10" xfId="66" applyNumberFormat="1" applyFont="1" applyBorder="1" applyAlignment="1" applyProtection="1">
      <alignment horizontal="right"/>
      <protection/>
    </xf>
    <xf numFmtId="1" fontId="11" fillId="0" borderId="0" xfId="66" applyNumberFormat="1" applyFont="1" applyBorder="1" applyAlignment="1" applyProtection="1">
      <alignment horizontal="left" vertical="center" wrapText="1"/>
      <protection/>
    </xf>
    <xf numFmtId="1" fontId="11" fillId="0" borderId="0" xfId="66" applyNumberFormat="1" applyFont="1" applyBorder="1" applyProtection="1">
      <alignment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0" fontId="10" fillId="0" borderId="0" xfId="70" applyFont="1" applyAlignment="1" applyProtection="1">
      <alignment horizontal="center"/>
      <protection/>
    </xf>
    <xf numFmtId="0" fontId="10" fillId="0" borderId="10" xfId="66" applyFont="1" applyBorder="1" applyAlignment="1" applyProtection="1">
      <alignment horizontal="center"/>
      <protection/>
    </xf>
    <xf numFmtId="1" fontId="11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10" xfId="66" applyNumberFormat="1" applyFont="1" applyFill="1" applyBorder="1" applyAlignment="1" applyProtection="1">
      <alignment horizontal="right" vertical="center" wrapText="1"/>
      <protection/>
    </xf>
    <xf numFmtId="1" fontId="11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10" xfId="66" applyFont="1" applyFill="1" applyBorder="1" applyAlignment="1" applyProtection="1">
      <alignment horizontal="center" vertical="center" wrapText="1"/>
      <protection/>
    </xf>
    <xf numFmtId="0" fontId="10" fillId="0" borderId="0" xfId="66" applyFont="1" applyBorder="1" applyProtection="1">
      <alignment/>
      <protection/>
    </xf>
    <xf numFmtId="0" fontId="10" fillId="0" borderId="0" xfId="70" applyFont="1" applyProtection="1">
      <alignment/>
      <protection/>
    </xf>
    <xf numFmtId="0" fontId="10" fillId="0" borderId="10" xfId="66" applyFont="1" applyBorder="1" applyProtection="1">
      <alignment/>
      <protection/>
    </xf>
    <xf numFmtId="1" fontId="11" fillId="0" borderId="10" xfId="66" applyNumberFormat="1" applyFont="1" applyFill="1" applyBorder="1" applyAlignment="1" applyProtection="1">
      <alignment horizontal="right"/>
      <protection/>
    </xf>
    <xf numFmtId="1" fontId="10" fillId="34" borderId="16" xfId="73" applyNumberFormat="1" applyFont="1" applyFill="1" applyBorder="1" applyAlignment="1" applyProtection="1">
      <alignment vertical="center"/>
      <protection locked="0"/>
    </xf>
    <xf numFmtId="0" fontId="10" fillId="0" borderId="10" xfId="73" applyFont="1" applyBorder="1" applyAlignment="1" applyProtection="1">
      <alignment vertical="center" wrapText="1"/>
      <protection/>
    </xf>
    <xf numFmtId="0" fontId="10" fillId="0" borderId="10" xfId="73" applyFont="1" applyBorder="1" applyAlignment="1" applyProtection="1">
      <alignment horizontal="left" vertical="center" wrapText="1"/>
      <protection/>
    </xf>
    <xf numFmtId="49" fontId="10" fillId="0" borderId="10" xfId="73" applyNumberFormat="1" applyFont="1" applyBorder="1" applyAlignment="1" applyProtection="1">
      <alignment horizontal="center" vertical="center" wrapText="1"/>
      <protection/>
    </xf>
    <xf numFmtId="0" fontId="11" fillId="0" borderId="0" xfId="72" applyFont="1" applyBorder="1" applyAlignment="1" applyProtection="1">
      <alignment wrapText="1"/>
      <protection/>
    </xf>
    <xf numFmtId="0" fontId="11" fillId="0" borderId="0" xfId="72" applyFont="1" applyAlignment="1" applyProtection="1">
      <alignment wrapText="1"/>
      <protection/>
    </xf>
    <xf numFmtId="1" fontId="11" fillId="34" borderId="10" xfId="72" applyNumberFormat="1" applyFont="1" applyFill="1" applyBorder="1" applyAlignment="1" applyProtection="1">
      <alignment wrapText="1"/>
      <protection locked="0"/>
    </xf>
    <xf numFmtId="1" fontId="11" fillId="0" borderId="0" xfId="72" applyNumberFormat="1" applyFont="1" applyAlignment="1" applyProtection="1">
      <alignment wrapText="1"/>
      <protection/>
    </xf>
    <xf numFmtId="0" fontId="11" fillId="0" borderId="0" xfId="74" applyFont="1" applyBorder="1" applyProtection="1">
      <alignment/>
      <protection/>
    </xf>
    <xf numFmtId="0" fontId="10" fillId="0" borderId="0" xfId="74" applyFont="1" applyBorder="1" applyAlignment="1">
      <alignment horizontal="centerContinuous" vertical="center" wrapText="1"/>
      <protection/>
    </xf>
    <xf numFmtId="0" fontId="10" fillId="0" borderId="0" xfId="74" applyFont="1" applyBorder="1" applyAlignment="1" applyProtection="1">
      <alignment horizontal="left" vertical="center" wrapText="1"/>
      <protection/>
    </xf>
    <xf numFmtId="0" fontId="11" fillId="0" borderId="0" xfId="66" applyFont="1" applyAlignment="1">
      <alignment horizontal="centerContinuous" vertical="center" wrapText="1"/>
      <protection/>
    </xf>
    <xf numFmtId="0" fontId="10" fillId="0" borderId="10" xfId="66" applyFont="1" applyBorder="1" applyAlignment="1" applyProtection="1">
      <alignment horizontal="centerContinuous" vertical="center" wrapText="1"/>
      <protection/>
    </xf>
    <xf numFmtId="1" fontId="11" fillId="0" borderId="0" xfId="69" applyNumberFormat="1" applyFont="1" applyBorder="1" applyAlignment="1">
      <alignment vertical="justify" wrapText="1"/>
      <protection/>
    </xf>
    <xf numFmtId="0" fontId="10" fillId="0" borderId="12" xfId="67" applyFont="1" applyBorder="1" applyAlignment="1" applyProtection="1">
      <alignment horizontal="centerContinuous" vertical="center" wrapText="1"/>
      <protection/>
    </xf>
    <xf numFmtId="0" fontId="10" fillId="0" borderId="14" xfId="67" applyFont="1" applyBorder="1" applyAlignment="1" applyProtection="1">
      <alignment horizontal="centerContinuous" vertical="center" wrapText="1"/>
      <protection/>
    </xf>
    <xf numFmtId="0" fontId="10" fillId="0" borderId="16" xfId="67" applyFont="1" applyBorder="1" applyAlignment="1" applyProtection="1">
      <alignment horizontal="centerContinuous" vertical="center" wrapText="1"/>
      <protection/>
    </xf>
    <xf numFmtId="0" fontId="10" fillId="0" borderId="10" xfId="67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8" applyNumberFormat="1" applyFont="1" applyAlignment="1">
      <alignment horizontal="centerContinuous" vertical="center" wrapText="1"/>
      <protection/>
    </xf>
    <xf numFmtId="0" fontId="9" fillId="0" borderId="0" xfId="71" applyFont="1" applyAlignment="1">
      <alignment horizontal="left" vertical="top" wrapText="1"/>
      <protection/>
    </xf>
    <xf numFmtId="0" fontId="9" fillId="0" borderId="0" xfId="71" applyFont="1" applyAlignment="1">
      <alignment vertical="top" wrapText="1"/>
      <protection/>
    </xf>
    <xf numFmtId="0" fontId="9" fillId="0" borderId="0" xfId="71" applyFont="1" applyAlignment="1">
      <alignment vertical="top"/>
      <protection/>
    </xf>
    <xf numFmtId="0" fontId="5" fillId="0" borderId="0" xfId="71" applyFont="1" applyAlignment="1">
      <alignment vertical="top"/>
      <protection/>
    </xf>
    <xf numFmtId="0" fontId="7" fillId="0" borderId="0" xfId="71" applyFont="1" applyBorder="1" applyAlignment="1" applyProtection="1">
      <alignment vertical="top" wrapText="1"/>
      <protection locked="0"/>
    </xf>
    <xf numFmtId="1" fontId="9" fillId="34" borderId="12" xfId="71" applyNumberFormat="1" applyFont="1" applyFill="1" applyBorder="1" applyAlignment="1" applyProtection="1">
      <alignment vertical="top" wrapText="1"/>
      <protection locked="0"/>
    </xf>
    <xf numFmtId="1" fontId="9" fillId="34" borderId="17" xfId="71" applyNumberFormat="1" applyFont="1" applyFill="1" applyBorder="1" applyAlignment="1" applyProtection="1">
      <alignment vertical="top" wrapText="1"/>
      <protection locked="0"/>
    </xf>
    <xf numFmtId="1" fontId="9" fillId="36" borderId="17" xfId="71" applyNumberFormat="1" applyFont="1" applyFill="1" applyBorder="1" applyAlignment="1" applyProtection="1">
      <alignment vertical="top" wrapText="1"/>
      <protection locked="0"/>
    </xf>
    <xf numFmtId="1" fontId="9" fillId="0" borderId="17" xfId="71" applyNumberFormat="1" applyFont="1" applyBorder="1" applyAlignment="1" applyProtection="1">
      <alignment vertical="top" wrapText="1"/>
      <protection/>
    </xf>
    <xf numFmtId="1" fontId="9" fillId="0" borderId="12" xfId="71" applyNumberFormat="1" applyFont="1" applyBorder="1" applyAlignment="1" applyProtection="1">
      <alignment vertical="top" wrapText="1"/>
      <protection/>
    </xf>
    <xf numFmtId="1" fontId="9" fillId="0" borderId="17" xfId="71" applyNumberFormat="1" applyFont="1" applyFill="1" applyBorder="1" applyAlignment="1" applyProtection="1">
      <alignment vertical="top" wrapText="1"/>
      <protection/>
    </xf>
    <xf numFmtId="1" fontId="5" fillId="0" borderId="0" xfId="71" applyNumberFormat="1" applyFont="1" applyAlignment="1">
      <alignment vertical="top"/>
      <protection/>
    </xf>
    <xf numFmtId="1" fontId="9" fillId="35" borderId="17" xfId="71" applyNumberFormat="1" applyFont="1" applyFill="1" applyBorder="1" applyAlignment="1" applyProtection="1">
      <alignment vertical="top" wrapText="1"/>
      <protection locked="0"/>
    </xf>
    <xf numFmtId="1" fontId="9" fillId="0" borderId="18" xfId="71" applyNumberFormat="1" applyFont="1" applyBorder="1" applyAlignment="1" applyProtection="1">
      <alignment vertical="top" wrapText="1"/>
      <protection/>
    </xf>
    <xf numFmtId="1" fontId="9" fillId="36" borderId="19" xfId="71" applyNumberFormat="1" applyFont="1" applyFill="1" applyBorder="1" applyAlignment="1" applyProtection="1">
      <alignment vertical="top" wrapText="1"/>
      <protection locked="0"/>
    </xf>
    <xf numFmtId="1" fontId="9" fillId="0" borderId="20" xfId="71" applyNumberFormat="1" applyFont="1" applyBorder="1" applyAlignment="1" applyProtection="1">
      <alignment vertical="top" wrapText="1"/>
      <protection/>
    </xf>
    <xf numFmtId="1" fontId="7" fillId="0" borderId="17" xfId="71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71" applyNumberFormat="1" applyFont="1" applyBorder="1" applyAlignment="1" applyProtection="1">
      <alignment vertical="top" wrapText="1"/>
      <protection/>
    </xf>
    <xf numFmtId="1" fontId="9" fillId="0" borderId="22" xfId="71" applyNumberFormat="1" applyFont="1" applyBorder="1" applyAlignment="1" applyProtection="1">
      <alignment vertical="top" wrapText="1"/>
      <protection/>
    </xf>
    <xf numFmtId="0" fontId="7" fillId="0" borderId="0" xfId="71" applyFont="1" applyBorder="1" applyAlignment="1">
      <alignment vertical="top" wrapText="1"/>
      <protection/>
    </xf>
    <xf numFmtId="49" fontId="7" fillId="0" borderId="0" xfId="71" applyNumberFormat="1" applyFont="1" applyBorder="1" applyAlignment="1">
      <alignment vertical="top" wrapText="1"/>
      <protection/>
    </xf>
    <xf numFmtId="1" fontId="9" fillId="0" borderId="0" xfId="71" applyNumberFormat="1" applyFont="1" applyBorder="1" applyAlignment="1">
      <alignment vertical="top" wrapText="1"/>
      <protection/>
    </xf>
    <xf numFmtId="0" fontId="5" fillId="0" borderId="0" xfId="71" applyFont="1" applyAlignment="1" applyProtection="1">
      <alignment vertical="top" wrapText="1"/>
      <protection locked="0"/>
    </xf>
    <xf numFmtId="0" fontId="9" fillId="0" borderId="0" xfId="71" applyFont="1" applyAlignment="1" applyProtection="1">
      <alignment horizontal="left" vertical="top" wrapText="1"/>
      <protection locked="0"/>
    </xf>
    <xf numFmtId="0" fontId="9" fillId="0" borderId="0" xfId="71" applyFont="1" applyAlignment="1" applyProtection="1">
      <alignment vertical="top" wrapText="1"/>
      <protection locked="0"/>
    </xf>
    <xf numFmtId="0" fontId="9" fillId="0" borderId="0" xfId="71" applyFont="1" applyAlignment="1" applyProtection="1">
      <alignment vertical="top"/>
      <protection locked="0"/>
    </xf>
    <xf numFmtId="0" fontId="5" fillId="0" borderId="0" xfId="71" applyFont="1" applyBorder="1" applyAlignment="1" applyProtection="1">
      <alignment vertical="top" wrapText="1"/>
      <protection locked="0"/>
    </xf>
    <xf numFmtId="0" fontId="5" fillId="0" borderId="0" xfId="71" applyFont="1" applyAlignment="1" applyProtection="1">
      <alignment horizontal="left" vertical="top" wrapText="1"/>
      <protection locked="0"/>
    </xf>
    <xf numFmtId="0" fontId="5" fillId="0" borderId="0" xfId="71" applyFont="1" applyAlignment="1" applyProtection="1">
      <alignment vertical="top"/>
      <protection locked="0"/>
    </xf>
    <xf numFmtId="1" fontId="5" fillId="0" borderId="0" xfId="71" applyNumberFormat="1" applyFont="1" applyAlignment="1" applyProtection="1">
      <alignment vertical="top" wrapText="1"/>
      <protection locked="0"/>
    </xf>
    <xf numFmtId="0" fontId="10" fillId="0" borderId="13" xfId="74" applyFont="1" applyBorder="1" applyAlignment="1">
      <alignment horizontal="centerContinuous" vertical="center" wrapText="1"/>
      <protection/>
    </xf>
    <xf numFmtId="0" fontId="10" fillId="0" borderId="15" xfId="74" applyFont="1" applyBorder="1" applyAlignment="1">
      <alignment horizontal="centerContinuous" vertical="center" wrapText="1"/>
      <protection/>
    </xf>
    <xf numFmtId="0" fontId="10" fillId="0" borderId="11" xfId="74" applyFont="1" applyBorder="1" applyAlignment="1">
      <alignment horizontal="centerContinuous" vertical="center" wrapText="1"/>
      <protection/>
    </xf>
    <xf numFmtId="0" fontId="10" fillId="33" borderId="13" xfId="74" applyFont="1" applyFill="1" applyBorder="1" applyAlignment="1">
      <alignment horizontal="centerContinuous" vertical="center" wrapText="1"/>
      <protection/>
    </xf>
    <xf numFmtId="0" fontId="10" fillId="33" borderId="11" xfId="74" applyFont="1" applyFill="1" applyBorder="1" applyAlignment="1">
      <alignment horizontal="centerContinuous" vertical="center" wrapText="1"/>
      <protection/>
    </xf>
    <xf numFmtId="1" fontId="11" fillId="33" borderId="12" xfId="74" applyNumberFormat="1" applyFont="1" applyFill="1" applyBorder="1" applyAlignment="1" applyProtection="1">
      <alignment vertical="center"/>
      <protection locked="0"/>
    </xf>
    <xf numFmtId="1" fontId="11" fillId="33" borderId="14" xfId="74" applyNumberFormat="1" applyFont="1" applyFill="1" applyBorder="1" applyAlignment="1" applyProtection="1">
      <alignment vertical="center"/>
      <protection locked="0"/>
    </xf>
    <xf numFmtId="1" fontId="11" fillId="33" borderId="16" xfId="74" applyNumberFormat="1" applyFont="1" applyFill="1" applyBorder="1" applyAlignment="1" applyProtection="1">
      <alignment vertical="center"/>
      <protection locked="0"/>
    </xf>
    <xf numFmtId="1" fontId="11" fillId="34" borderId="10" xfId="74" applyNumberFormat="1" applyFont="1" applyFill="1" applyBorder="1" applyAlignment="1" applyProtection="1">
      <alignment vertical="center"/>
      <protection locked="0"/>
    </xf>
    <xf numFmtId="0" fontId="10" fillId="0" borderId="13" xfId="74" applyFont="1" applyBorder="1" applyAlignment="1">
      <alignment horizontal="left" vertical="center" wrapText="1"/>
      <protection/>
    </xf>
    <xf numFmtId="1" fontId="12" fillId="34" borderId="10" xfId="69" applyNumberFormat="1" applyFont="1" applyFill="1" applyBorder="1" applyAlignment="1" applyProtection="1">
      <alignment vertical="center" wrapText="1"/>
      <protection locked="0"/>
    </xf>
    <xf numFmtId="1" fontId="11" fillId="0" borderId="10" xfId="69" applyNumberFormat="1" applyFont="1" applyBorder="1" applyAlignment="1" applyProtection="1">
      <alignment vertical="center" wrapText="1"/>
      <protection/>
    </xf>
    <xf numFmtId="1" fontId="11" fillId="34" borderId="10" xfId="69" applyNumberFormat="1" applyFont="1" applyFill="1" applyBorder="1" applyAlignment="1" applyProtection="1">
      <alignment vertical="center" wrapText="1"/>
      <protection locked="0"/>
    </xf>
    <xf numFmtId="0" fontId="12" fillId="0" borderId="13" xfId="69" applyFont="1" applyBorder="1" applyAlignment="1" applyProtection="1">
      <alignment vertical="center" wrapText="1"/>
      <protection/>
    </xf>
    <xf numFmtId="1" fontId="11" fillId="33" borderId="14" xfId="69" applyNumberFormat="1" applyFont="1" applyFill="1" applyBorder="1" applyAlignment="1" applyProtection="1">
      <alignment vertical="center" wrapText="1"/>
      <protection/>
    </xf>
    <xf numFmtId="0" fontId="11" fillId="0" borderId="11" xfId="69" applyFont="1" applyBorder="1" applyAlignment="1" applyProtection="1">
      <alignment vertical="center" wrapText="1"/>
      <protection/>
    </xf>
    <xf numFmtId="0" fontId="11" fillId="0" borderId="10" xfId="69" applyFont="1" applyBorder="1" applyAlignment="1" applyProtection="1">
      <alignment vertical="center" wrapText="1"/>
      <protection/>
    </xf>
    <xf numFmtId="0" fontId="12" fillId="0" borderId="10" xfId="69" applyFont="1" applyBorder="1" applyAlignment="1" applyProtection="1">
      <alignment vertical="center" wrapText="1"/>
      <protection/>
    </xf>
    <xf numFmtId="1" fontId="11" fillId="36" borderId="10" xfId="6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7" applyNumberFormat="1" applyFont="1" applyAlignment="1" applyProtection="1">
      <alignment horizontal="centerContinuous" vertical="center" wrapText="1"/>
      <protection/>
    </xf>
    <xf numFmtId="1" fontId="11" fillId="0" borderId="12" xfId="74" applyNumberFormat="1" applyFont="1" applyFill="1" applyBorder="1" applyAlignment="1" applyProtection="1">
      <alignment vertical="center"/>
      <protection locked="0"/>
    </xf>
    <xf numFmtId="3" fontId="11" fillId="0" borderId="0" xfId="74" applyNumberFormat="1" applyFont="1" applyBorder="1" applyProtection="1">
      <alignment/>
      <protection/>
    </xf>
    <xf numFmtId="0" fontId="10" fillId="0" borderId="12" xfId="74" applyFont="1" applyBorder="1" applyAlignment="1">
      <alignment horizontal="centerContinuous" vertical="center" wrapText="1"/>
      <protection/>
    </xf>
    <xf numFmtId="0" fontId="10" fillId="0" borderId="16" xfId="74" applyFont="1" applyBorder="1" applyAlignment="1">
      <alignment horizontal="centerContinuous" vertical="center" wrapText="1"/>
      <protection/>
    </xf>
    <xf numFmtId="0" fontId="10" fillId="0" borderId="18" xfId="74" applyFont="1" applyBorder="1" applyAlignment="1">
      <alignment horizontal="left" vertical="center" wrapText="1"/>
      <protection/>
    </xf>
    <xf numFmtId="0" fontId="10" fillId="0" borderId="11" xfId="74" applyFont="1" applyBorder="1" applyAlignment="1">
      <alignment horizontal="center" vertical="center" wrapText="1"/>
      <protection/>
    </xf>
    <xf numFmtId="0" fontId="10" fillId="0" borderId="11" xfId="74" applyFont="1" applyFill="1" applyBorder="1" applyAlignment="1">
      <alignment horizontal="center" vertical="center" wrapText="1"/>
      <protection/>
    </xf>
    <xf numFmtId="0" fontId="10" fillId="0" borderId="23" xfId="74" applyFont="1" applyBorder="1" applyAlignment="1">
      <alignment horizontal="centerContinuous" vertical="center" wrapText="1"/>
      <protection/>
    </xf>
    <xf numFmtId="0" fontId="10" fillId="33" borderId="15" xfId="74" applyFont="1" applyFill="1" applyBorder="1" applyAlignment="1">
      <alignment horizontal="center" vertical="center" wrapText="1"/>
      <protection/>
    </xf>
    <xf numFmtId="0" fontId="10" fillId="0" borderId="18" xfId="74" applyFont="1" applyBorder="1" applyAlignment="1">
      <alignment horizontal="centerContinuous" vertical="center" wrapText="1"/>
      <protection/>
    </xf>
    <xf numFmtId="0" fontId="10" fillId="0" borderId="19" xfId="74" applyFont="1" applyBorder="1" applyAlignment="1">
      <alignment horizontal="center" vertical="center" wrapText="1"/>
      <protection/>
    </xf>
    <xf numFmtId="0" fontId="10" fillId="0" borderId="24" xfId="74" applyFont="1" applyBorder="1" applyAlignment="1">
      <alignment horizontal="centerContinuous" vertical="center" wrapText="1"/>
      <protection/>
    </xf>
    <xf numFmtId="0" fontId="10" fillId="0" borderId="25" xfId="74" applyFont="1" applyBorder="1" applyAlignment="1">
      <alignment horizontal="centerContinuous" vertical="center" wrapText="1"/>
      <protection/>
    </xf>
    <xf numFmtId="49" fontId="10" fillId="0" borderId="18" xfId="74" applyNumberFormat="1" applyFont="1" applyBorder="1" applyAlignment="1">
      <alignment horizontal="centerContinuous" vertical="center" wrapText="1"/>
      <protection/>
    </xf>
    <xf numFmtId="49" fontId="10" fillId="0" borderId="19" xfId="74" applyNumberFormat="1" applyFont="1" applyBorder="1" applyAlignment="1">
      <alignment horizontal="centerContinuous" vertical="center" wrapText="1"/>
      <protection/>
    </xf>
    <xf numFmtId="0" fontId="7" fillId="0" borderId="0" xfId="71" applyFont="1" applyBorder="1" applyAlignment="1" applyProtection="1">
      <alignment horizontal="left" vertical="top" wrapText="1"/>
      <protection locked="0"/>
    </xf>
    <xf numFmtId="0" fontId="7" fillId="0" borderId="0" xfId="71" applyFont="1" applyBorder="1" applyAlignment="1" applyProtection="1">
      <alignment horizontal="centerContinuous" vertical="top" wrapText="1"/>
      <protection locked="0"/>
    </xf>
    <xf numFmtId="0" fontId="7" fillId="0" borderId="0" xfId="71" applyFont="1" applyAlignment="1" applyProtection="1">
      <alignment horizontal="left" vertical="top" wrapText="1"/>
      <protection locked="0"/>
    </xf>
    <xf numFmtId="0" fontId="9" fillId="0" borderId="0" xfId="71" applyFont="1" applyBorder="1" applyAlignment="1" applyProtection="1">
      <alignment horizontal="centerContinuous" vertical="top" wrapText="1"/>
      <protection locked="0"/>
    </xf>
    <xf numFmtId="0" fontId="7" fillId="0" borderId="0" xfId="71" applyFont="1" applyAlignment="1" applyProtection="1">
      <alignment horizontal="center" vertical="top" wrapText="1"/>
      <protection locked="0"/>
    </xf>
    <xf numFmtId="0" fontId="9" fillId="0" borderId="0" xfId="71" applyFont="1" applyAlignment="1" applyProtection="1">
      <alignment horizontal="left" vertical="top"/>
      <protection locked="0"/>
    </xf>
    <xf numFmtId="0" fontId="7" fillId="0" borderId="0" xfId="71" applyFont="1" applyBorder="1" applyAlignment="1" applyProtection="1">
      <alignment horizontal="center" vertical="top"/>
      <protection locked="0"/>
    </xf>
    <xf numFmtId="0" fontId="7" fillId="0" borderId="0" xfId="72" applyFont="1" applyAlignment="1" applyProtection="1">
      <alignment wrapText="1"/>
      <protection locked="0"/>
    </xf>
    <xf numFmtId="0" fontId="7" fillId="0" borderId="26" xfId="71" applyFont="1" applyBorder="1" applyAlignment="1" applyProtection="1">
      <alignment horizontal="center" vertical="center"/>
      <protection/>
    </xf>
    <xf numFmtId="0" fontId="7" fillId="0" borderId="27" xfId="71" applyFont="1" applyBorder="1" applyAlignment="1" applyProtection="1">
      <alignment horizontal="center" vertical="top" wrapText="1"/>
      <protection/>
    </xf>
    <xf numFmtId="14" fontId="7" fillId="0" borderId="27" xfId="71" applyNumberFormat="1" applyFont="1" applyBorder="1" applyAlignment="1" applyProtection="1">
      <alignment horizontal="center" vertical="top" wrapText="1"/>
      <protection/>
    </xf>
    <xf numFmtId="49" fontId="7" fillId="0" borderId="27" xfId="71" applyNumberFormat="1" applyFont="1" applyBorder="1" applyAlignment="1" applyProtection="1">
      <alignment horizontal="center" vertical="center" wrapText="1"/>
      <protection/>
    </xf>
    <xf numFmtId="14" fontId="7" fillId="0" borderId="28" xfId="71" applyNumberFormat="1" applyFont="1" applyBorder="1" applyAlignment="1" applyProtection="1">
      <alignment horizontal="center" vertical="top" wrapText="1"/>
      <protection/>
    </xf>
    <xf numFmtId="0" fontId="7" fillId="0" borderId="29" xfId="71" applyFont="1" applyBorder="1" applyAlignment="1" applyProtection="1">
      <alignment horizontal="center" vertical="center" wrapText="1"/>
      <protection/>
    </xf>
    <xf numFmtId="0" fontId="7" fillId="0" borderId="10" xfId="71" applyFont="1" applyBorder="1" applyAlignment="1" applyProtection="1">
      <alignment horizontal="center" vertical="top" wrapText="1"/>
      <protection/>
    </xf>
    <xf numFmtId="49" fontId="7" fillId="0" borderId="10" xfId="71" applyNumberFormat="1" applyFont="1" applyBorder="1" applyAlignment="1" applyProtection="1">
      <alignment horizontal="center" vertical="center" wrapText="1"/>
      <protection/>
    </xf>
    <xf numFmtId="0" fontId="7" fillId="0" borderId="17" xfId="71" applyFont="1" applyBorder="1" applyAlignment="1" applyProtection="1">
      <alignment horizontal="center" vertical="top" wrapText="1"/>
      <protection/>
    </xf>
    <xf numFmtId="49" fontId="7" fillId="0" borderId="10" xfId="71" applyNumberFormat="1" applyFont="1" applyBorder="1" applyAlignment="1" applyProtection="1">
      <alignment horizontal="right" vertical="top" wrapText="1"/>
      <protection/>
    </xf>
    <xf numFmtId="0" fontId="9" fillId="0" borderId="10" xfId="71" applyFont="1" applyBorder="1" applyAlignment="1" applyProtection="1">
      <alignment vertical="top" wrapText="1"/>
      <protection/>
    </xf>
    <xf numFmtId="0" fontId="9" fillId="0" borderId="12" xfId="71" applyFont="1" applyBorder="1" applyAlignment="1" applyProtection="1">
      <alignment vertical="top" wrapText="1"/>
      <protection/>
    </xf>
    <xf numFmtId="49" fontId="7" fillId="33" borderId="18" xfId="71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71" applyFont="1" applyFill="1" applyBorder="1" applyAlignment="1" applyProtection="1">
      <alignment vertical="top" wrapText="1"/>
      <protection/>
    </xf>
    <xf numFmtId="0" fontId="9" fillId="0" borderId="10" xfId="71" applyFont="1" applyBorder="1" applyAlignment="1" applyProtection="1">
      <alignment horizontal="right" vertical="top" wrapText="1"/>
      <protection/>
    </xf>
    <xf numFmtId="0" fontId="18" fillId="37" borderId="10" xfId="71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71" applyNumberFormat="1" applyFont="1" applyBorder="1" applyAlignment="1" applyProtection="1">
      <alignment horizontal="right" vertical="top" wrapText="1"/>
      <protection/>
    </xf>
    <xf numFmtId="1" fontId="5" fillId="0" borderId="10" xfId="71" applyNumberFormat="1" applyFont="1" applyBorder="1" applyAlignment="1" applyProtection="1">
      <alignment horizontal="right" vertical="top" wrapText="1"/>
      <protection/>
    </xf>
    <xf numFmtId="0" fontId="18" fillId="37" borderId="10" xfId="71" applyFont="1" applyFill="1" applyBorder="1" applyAlignment="1" applyProtection="1">
      <alignment vertical="top"/>
      <protection/>
    </xf>
    <xf numFmtId="49" fontId="5" fillId="0" borderId="10" xfId="71" applyNumberFormat="1" applyFont="1" applyFill="1" applyBorder="1" applyAlignment="1" applyProtection="1">
      <alignment horizontal="right" vertical="top" wrapText="1"/>
      <protection/>
    </xf>
    <xf numFmtId="1" fontId="6" fillId="0" borderId="10" xfId="71" applyNumberFormat="1" applyFont="1" applyBorder="1" applyAlignment="1" applyProtection="1">
      <alignment horizontal="right" vertical="top" wrapText="1"/>
      <protection/>
    </xf>
    <xf numFmtId="1" fontId="8" fillId="0" borderId="12" xfId="71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71" applyNumberFormat="1" applyFont="1" applyBorder="1" applyAlignment="1" applyProtection="1">
      <alignment horizontal="right" vertical="top" wrapText="1"/>
      <protection/>
    </xf>
    <xf numFmtId="49" fontId="6" fillId="0" borderId="10" xfId="71" applyNumberFormat="1" applyFont="1" applyFill="1" applyBorder="1" applyAlignment="1" applyProtection="1">
      <alignment horizontal="right" vertical="top" wrapText="1"/>
      <protection/>
    </xf>
    <xf numFmtId="1" fontId="18" fillId="37" borderId="10" xfId="71" applyNumberFormat="1" applyFont="1" applyFill="1" applyBorder="1" applyAlignment="1" applyProtection="1">
      <alignment vertical="top" wrapText="1"/>
      <protection/>
    </xf>
    <xf numFmtId="1" fontId="9" fillId="0" borderId="10" xfId="71" applyNumberFormat="1" applyFont="1" applyBorder="1" applyAlignment="1" applyProtection="1">
      <alignment vertical="top" wrapText="1"/>
      <protection/>
    </xf>
    <xf numFmtId="1" fontId="18" fillId="37" borderId="10" xfId="71" applyNumberFormat="1" applyFont="1" applyFill="1" applyBorder="1" applyAlignment="1" applyProtection="1">
      <alignment vertical="top"/>
      <protection/>
    </xf>
    <xf numFmtId="1" fontId="4" fillId="0" borderId="18" xfId="71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71" applyNumberFormat="1" applyFont="1" applyBorder="1" applyAlignment="1" applyProtection="1">
      <alignment horizontal="right" vertical="top" wrapText="1"/>
      <protection/>
    </xf>
    <xf numFmtId="1" fontId="7" fillId="0" borderId="18" xfId="71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7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71" applyNumberFormat="1" applyFont="1" applyFill="1" applyBorder="1" applyAlignment="1" applyProtection="1">
      <alignment vertical="top"/>
      <protection/>
    </xf>
    <xf numFmtId="0" fontId="18" fillId="37" borderId="29" xfId="71" applyNumberFormat="1" applyFont="1" applyFill="1" applyBorder="1" applyAlignment="1" applyProtection="1">
      <alignment vertical="top" wrapText="1"/>
      <protection/>
    </xf>
    <xf numFmtId="49" fontId="4" fillId="0" borderId="10" xfId="71" applyNumberFormat="1" applyFont="1" applyFill="1" applyBorder="1" applyAlignment="1" applyProtection="1">
      <alignment horizontal="right" vertical="top" wrapText="1"/>
      <protection/>
    </xf>
    <xf numFmtId="1" fontId="7" fillId="0" borderId="10" xfId="71" applyNumberFormat="1" applyFont="1" applyBorder="1" applyAlignment="1" applyProtection="1">
      <alignment horizontal="right" vertical="top" wrapText="1"/>
      <protection/>
    </xf>
    <xf numFmtId="1" fontId="9" fillId="0" borderId="10" xfId="71" applyNumberFormat="1" applyFont="1" applyBorder="1" applyAlignment="1" applyProtection="1">
      <alignment horizontal="right" vertical="top" wrapText="1"/>
      <protection/>
    </xf>
    <xf numFmtId="1" fontId="6" fillId="0" borderId="13" xfId="71" applyNumberFormat="1" applyFont="1" applyBorder="1" applyAlignment="1" applyProtection="1">
      <alignment horizontal="right" vertical="top" wrapText="1"/>
      <protection/>
    </xf>
    <xf numFmtId="1" fontId="5" fillId="0" borderId="18" xfId="71" applyNumberFormat="1" applyFont="1" applyBorder="1" applyAlignment="1" applyProtection="1">
      <alignment horizontal="right" vertical="top" wrapText="1"/>
      <protection/>
    </xf>
    <xf numFmtId="1" fontId="9" fillId="0" borderId="30" xfId="71" applyNumberFormat="1" applyFont="1" applyBorder="1" applyAlignment="1" applyProtection="1">
      <alignment vertical="top" wrapText="1"/>
      <protection/>
    </xf>
    <xf numFmtId="1" fontId="9" fillId="0" borderId="31" xfId="71" applyNumberFormat="1" applyFont="1" applyBorder="1" applyAlignment="1" applyProtection="1">
      <alignment vertical="top" wrapText="1"/>
      <protection/>
    </xf>
    <xf numFmtId="1" fontId="5" fillId="0" borderId="23" xfId="71" applyNumberFormat="1" applyFont="1" applyBorder="1" applyAlignment="1" applyProtection="1">
      <alignment horizontal="right" vertical="top" wrapText="1"/>
      <protection/>
    </xf>
    <xf numFmtId="1" fontId="9" fillId="0" borderId="32" xfId="71" applyNumberFormat="1" applyFont="1" applyBorder="1" applyAlignment="1" applyProtection="1">
      <alignment vertical="top" wrapText="1"/>
      <protection/>
    </xf>
    <xf numFmtId="1" fontId="9" fillId="0" borderId="33" xfId="71" applyNumberFormat="1" applyFont="1" applyBorder="1" applyAlignment="1" applyProtection="1">
      <alignment vertical="top" wrapText="1"/>
      <protection/>
    </xf>
    <xf numFmtId="1" fontId="6" fillId="0" borderId="11" xfId="71" applyNumberFormat="1" applyFont="1" applyBorder="1" applyAlignment="1" applyProtection="1">
      <alignment horizontal="right" vertical="top" wrapText="1"/>
      <protection/>
    </xf>
    <xf numFmtId="1" fontId="6" fillId="33" borderId="10" xfId="7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71" applyNumberFormat="1" applyFont="1" applyBorder="1" applyAlignment="1" applyProtection="1">
      <alignment horizontal="right" vertical="top" wrapText="1"/>
      <protection/>
    </xf>
    <xf numFmtId="49" fontId="4" fillId="0" borderId="36" xfId="71" applyNumberFormat="1" applyFont="1" applyBorder="1" applyAlignment="1" applyProtection="1">
      <alignment horizontal="right" vertical="top" wrapText="1"/>
      <protection/>
    </xf>
    <xf numFmtId="1" fontId="4" fillId="0" borderId="36" xfId="71" applyNumberFormat="1" applyFont="1" applyBorder="1" applyAlignment="1" applyProtection="1">
      <alignment horizontal="right" vertical="top" wrapText="1"/>
      <protection/>
    </xf>
    <xf numFmtId="0" fontId="5" fillId="0" borderId="0" xfId="71" applyFont="1" applyAlignment="1" applyProtection="1">
      <alignment vertical="top"/>
      <protection/>
    </xf>
    <xf numFmtId="1" fontId="5" fillId="0" borderId="0" xfId="71" applyNumberFormat="1" applyFont="1" applyAlignment="1" applyProtection="1">
      <alignment vertical="top"/>
      <protection/>
    </xf>
    <xf numFmtId="0" fontId="10" fillId="0" borderId="10" xfId="73" applyFont="1" applyBorder="1" applyAlignment="1" applyProtection="1">
      <alignment horizontal="center" vertical="center" wrapText="1"/>
      <protection/>
    </xf>
    <xf numFmtId="0" fontId="10" fillId="0" borderId="16" xfId="73" applyFont="1" applyBorder="1" applyAlignment="1" applyProtection="1">
      <alignment horizontal="center" vertical="center" wrapText="1"/>
      <protection/>
    </xf>
    <xf numFmtId="0" fontId="10" fillId="0" borderId="12" xfId="73" applyFont="1" applyBorder="1" applyAlignment="1" applyProtection="1">
      <alignment horizontal="center" vertical="center" wrapText="1"/>
      <protection/>
    </xf>
    <xf numFmtId="0" fontId="10" fillId="0" borderId="11" xfId="73" applyFont="1" applyBorder="1" applyAlignment="1" applyProtection="1">
      <alignment horizontal="center" vertical="center" wrapText="1"/>
      <protection/>
    </xf>
    <xf numFmtId="0" fontId="12" fillId="0" borderId="10" xfId="73" applyFont="1" applyBorder="1" applyAlignment="1" applyProtection="1">
      <alignment vertical="center" wrapText="1"/>
      <protection/>
    </xf>
    <xf numFmtId="0" fontId="11" fillId="0" borderId="10" xfId="73" applyFont="1" applyFill="1" applyBorder="1" applyProtection="1">
      <alignment/>
      <protection/>
    </xf>
    <xf numFmtId="0" fontId="11" fillId="0" borderId="10" xfId="73" applyFont="1" applyBorder="1" applyAlignment="1" applyProtection="1">
      <alignment vertical="center" wrapText="1"/>
      <protection/>
    </xf>
    <xf numFmtId="3" fontId="11" fillId="0" borderId="10" xfId="73" applyNumberFormat="1" applyFont="1" applyBorder="1" applyAlignment="1" applyProtection="1">
      <alignment horizontal="center" vertical="center"/>
      <protection/>
    </xf>
    <xf numFmtId="0" fontId="11" fillId="0" borderId="10" xfId="73" applyFont="1" applyFill="1" applyBorder="1" applyAlignment="1" applyProtection="1">
      <alignment vertical="center" wrapText="1"/>
      <protection/>
    </xf>
    <xf numFmtId="0" fontId="12" fillId="0" borderId="10" xfId="73" applyFont="1" applyBorder="1" applyAlignment="1" applyProtection="1">
      <alignment horizontal="right" vertical="center" wrapText="1"/>
      <protection/>
    </xf>
    <xf numFmtId="0" fontId="11" fillId="0" borderId="10" xfId="73" applyFont="1" applyBorder="1" applyAlignment="1" applyProtection="1">
      <alignment horizontal="left" vertical="center" wrapText="1"/>
      <protection/>
    </xf>
    <xf numFmtId="3" fontId="12" fillId="0" borderId="10" xfId="73" applyNumberFormat="1" applyFont="1" applyBorder="1" applyAlignment="1" applyProtection="1">
      <alignment horizontal="center" vertical="center"/>
      <protection/>
    </xf>
    <xf numFmtId="0" fontId="11" fillId="0" borderId="10" xfId="73" applyFont="1" applyBorder="1" applyAlignment="1" applyProtection="1">
      <alignment wrapText="1"/>
      <protection/>
    </xf>
    <xf numFmtId="0" fontId="11" fillId="0" borderId="16" xfId="73" applyFont="1" applyBorder="1" applyAlignment="1" applyProtection="1">
      <alignment horizontal="center" vertical="center" wrapText="1"/>
      <protection/>
    </xf>
    <xf numFmtId="0" fontId="12" fillId="0" borderId="16" xfId="73" applyFont="1" applyBorder="1" applyAlignment="1" applyProtection="1">
      <alignment horizontal="center" vertical="center" wrapText="1"/>
      <protection/>
    </xf>
    <xf numFmtId="0" fontId="12" fillId="0" borderId="16" xfId="73" applyFont="1" applyBorder="1" applyAlignment="1" applyProtection="1">
      <alignment horizontal="center" wrapText="1"/>
      <protection/>
    </xf>
    <xf numFmtId="0" fontId="13" fillId="0" borderId="10" xfId="73" applyFont="1" applyBorder="1" applyAlignment="1" applyProtection="1">
      <alignment vertical="center" wrapText="1"/>
      <protection/>
    </xf>
    <xf numFmtId="0" fontId="11" fillId="0" borderId="29" xfId="73" applyFont="1" applyBorder="1" applyAlignment="1" applyProtection="1">
      <alignment vertical="center" wrapText="1"/>
      <protection/>
    </xf>
    <xf numFmtId="49" fontId="11" fillId="0" borderId="16" xfId="73" applyNumberFormat="1" applyFont="1" applyBorder="1" applyAlignment="1" applyProtection="1">
      <alignment horizontal="center" vertical="center" wrapText="1"/>
      <protection/>
    </xf>
    <xf numFmtId="0" fontId="11" fillId="0" borderId="14" xfId="73" applyFont="1" applyBorder="1" applyAlignment="1" applyProtection="1">
      <alignment vertical="center" wrapText="1"/>
      <protection/>
    </xf>
    <xf numFmtId="0" fontId="10" fillId="0" borderId="12" xfId="73" applyFont="1" applyBorder="1" applyAlignment="1" applyProtection="1">
      <alignment vertical="center" wrapText="1"/>
      <protection/>
    </xf>
    <xf numFmtId="0" fontId="14" fillId="0" borderId="10" xfId="73" applyFont="1" applyBorder="1" applyAlignment="1" applyProtection="1">
      <alignment vertical="center" wrapText="1"/>
      <protection/>
    </xf>
    <xf numFmtId="0" fontId="11" fillId="0" borderId="0" xfId="73" applyFont="1" applyBorder="1" applyAlignment="1" applyProtection="1">
      <alignment wrapText="1"/>
      <protection/>
    </xf>
    <xf numFmtId="1" fontId="11" fillId="0" borderId="10" xfId="73" applyNumberFormat="1" applyFont="1" applyBorder="1" applyAlignment="1" applyProtection="1">
      <alignment vertical="center"/>
      <protection/>
    </xf>
    <xf numFmtId="1" fontId="9" fillId="38" borderId="17" xfId="71" applyNumberFormat="1" applyFont="1" applyFill="1" applyBorder="1" applyAlignment="1" applyProtection="1">
      <alignment vertical="top" wrapText="1"/>
      <protection locked="0"/>
    </xf>
    <xf numFmtId="1" fontId="9" fillId="38" borderId="12" xfId="71" applyNumberFormat="1" applyFont="1" applyFill="1" applyBorder="1" applyAlignment="1" applyProtection="1">
      <alignment vertical="top" wrapText="1"/>
      <protection locked="0"/>
    </xf>
    <xf numFmtId="0" fontId="11" fillId="0" borderId="0" xfId="72" applyFont="1" applyAlignment="1" applyProtection="1">
      <alignment wrapText="1"/>
      <protection locked="0"/>
    </xf>
    <xf numFmtId="0" fontId="11" fillId="0" borderId="0" xfId="72" applyFont="1" applyFill="1" applyAlignment="1" applyProtection="1">
      <alignment wrapText="1"/>
      <protection locked="0"/>
    </xf>
    <xf numFmtId="0" fontId="10" fillId="0" borderId="0" xfId="72" applyFont="1" applyBorder="1" applyAlignment="1" applyProtection="1">
      <alignment horizontal="centerContinuous" vertical="center" wrapText="1"/>
      <protection locked="0"/>
    </xf>
    <xf numFmtId="0" fontId="10" fillId="0" borderId="0" xfId="72" applyFont="1" applyFill="1" applyBorder="1" applyAlignment="1" applyProtection="1">
      <alignment horizontal="centerContinuous" vertical="center" wrapText="1"/>
      <protection locked="0"/>
    </xf>
    <xf numFmtId="1" fontId="11" fillId="0" borderId="0" xfId="72" applyNumberFormat="1" applyFont="1" applyBorder="1" applyAlignment="1" applyProtection="1">
      <alignment wrapText="1"/>
      <protection/>
    </xf>
    <xf numFmtId="0" fontId="11" fillId="0" borderId="0" xfId="72" applyFont="1" applyAlignment="1" applyProtection="1">
      <alignment horizontal="centerContinuous" wrapText="1"/>
      <protection/>
    </xf>
    <xf numFmtId="0" fontId="11" fillId="0" borderId="0" xfId="72" applyFont="1" applyAlignment="1" applyProtection="1">
      <alignment horizontal="center" wrapText="1"/>
      <protection/>
    </xf>
    <xf numFmtId="0" fontId="10" fillId="0" borderId="0" xfId="72" applyFont="1" applyAlignment="1" applyProtection="1">
      <alignment wrapText="1"/>
      <protection/>
    </xf>
    <xf numFmtId="0" fontId="10" fillId="0" borderId="10" xfId="72" applyFont="1" applyBorder="1" applyAlignment="1" applyProtection="1">
      <alignment horizontal="center" vertical="center" wrapText="1"/>
      <protection/>
    </xf>
    <xf numFmtId="14" fontId="10" fillId="0" borderId="10" xfId="72" applyNumberFormat="1" applyFont="1" applyFill="1" applyBorder="1" applyAlignment="1" applyProtection="1">
      <alignment horizontal="center" vertical="center" wrapText="1"/>
      <protection/>
    </xf>
    <xf numFmtId="0" fontId="11" fillId="0" borderId="0" xfId="72" applyFont="1" applyBorder="1" applyAlignment="1" applyProtection="1">
      <alignment horizontal="center" wrapText="1"/>
      <protection/>
    </xf>
    <xf numFmtId="49" fontId="10" fillId="0" borderId="10" xfId="72" applyNumberFormat="1" applyFont="1" applyFill="1" applyBorder="1" applyAlignment="1" applyProtection="1">
      <alignment horizontal="center" vertical="center" wrapText="1"/>
      <protection/>
    </xf>
    <xf numFmtId="0" fontId="12" fillId="0" borderId="10" xfId="72" applyFont="1" applyBorder="1" applyAlignment="1" applyProtection="1">
      <alignment wrapText="1"/>
      <protection/>
    </xf>
    <xf numFmtId="49" fontId="12" fillId="0" borderId="10" xfId="72" applyNumberFormat="1" applyFont="1" applyBorder="1" applyAlignment="1" applyProtection="1">
      <alignment wrapText="1"/>
      <protection/>
    </xf>
    <xf numFmtId="0" fontId="11" fillId="0" borderId="10" xfId="72" applyFont="1" applyBorder="1" applyAlignment="1" applyProtection="1">
      <alignment wrapText="1"/>
      <protection/>
    </xf>
    <xf numFmtId="49" fontId="11" fillId="0" borderId="10" xfId="72" applyNumberFormat="1" applyFont="1" applyBorder="1" applyAlignment="1" applyProtection="1">
      <alignment horizontal="center" wrapText="1"/>
      <protection/>
    </xf>
    <xf numFmtId="0" fontId="11" fillId="0" borderId="10" xfId="72" applyFont="1" applyFill="1" applyBorder="1" applyAlignment="1" applyProtection="1">
      <alignment wrapText="1"/>
      <protection/>
    </xf>
    <xf numFmtId="49" fontId="11" fillId="0" borderId="10" xfId="72" applyNumberFormat="1" applyFont="1" applyFill="1" applyBorder="1" applyAlignment="1" applyProtection="1">
      <alignment horizontal="center" wrapText="1"/>
      <protection/>
    </xf>
    <xf numFmtId="0" fontId="10" fillId="0" borderId="10" xfId="72" applyFont="1" applyBorder="1" applyAlignment="1" applyProtection="1">
      <alignment horizontal="right" wrapText="1"/>
      <protection/>
    </xf>
    <xf numFmtId="49" fontId="10" fillId="0" borderId="10" xfId="72" applyNumberFormat="1" applyFont="1" applyBorder="1" applyAlignment="1" applyProtection="1">
      <alignment horizontal="center" wrapText="1"/>
      <protection/>
    </xf>
    <xf numFmtId="49" fontId="12" fillId="0" borderId="10" xfId="72" applyNumberFormat="1" applyFont="1" applyBorder="1" applyAlignment="1" applyProtection="1">
      <alignment horizontal="center" wrapText="1"/>
      <protection/>
    </xf>
    <xf numFmtId="1" fontId="11" fillId="0" borderId="10" xfId="72" applyNumberFormat="1" applyFont="1" applyFill="1" applyBorder="1" applyAlignment="1" applyProtection="1">
      <alignment wrapText="1"/>
      <protection/>
    </xf>
    <xf numFmtId="0" fontId="10" fillId="0" borderId="10" xfId="72" applyFont="1" applyBorder="1" applyAlignment="1" applyProtection="1">
      <alignment wrapText="1"/>
      <protection/>
    </xf>
    <xf numFmtId="49" fontId="11" fillId="0" borderId="0" xfId="72" applyNumberFormat="1" applyFont="1" applyBorder="1" applyAlignment="1" applyProtection="1">
      <alignment wrapText="1"/>
      <protection/>
    </xf>
    <xf numFmtId="1" fontId="11" fillId="0" borderId="0" xfId="72" applyNumberFormat="1" applyFont="1" applyFill="1" applyBorder="1" applyAlignment="1" applyProtection="1">
      <alignment wrapText="1"/>
      <protection/>
    </xf>
    <xf numFmtId="0" fontId="10" fillId="0" borderId="0" xfId="72" applyFont="1" applyAlignment="1" applyProtection="1">
      <alignment horizontal="center"/>
      <protection/>
    </xf>
    <xf numFmtId="1" fontId="11" fillId="0" borderId="10" xfId="74" applyNumberFormat="1" applyFont="1" applyFill="1" applyBorder="1" applyAlignment="1" applyProtection="1">
      <alignment vertical="center"/>
      <protection/>
    </xf>
    <xf numFmtId="1" fontId="11" fillId="0" borderId="12" xfId="74" applyNumberFormat="1" applyFont="1" applyFill="1" applyBorder="1" applyAlignment="1" applyProtection="1">
      <alignment vertical="center"/>
      <protection/>
    </xf>
    <xf numFmtId="0" fontId="10" fillId="0" borderId="0" xfId="74" applyFont="1" applyBorder="1" applyAlignment="1" applyProtection="1">
      <alignment vertical="center" wrapText="1"/>
      <protection locked="0"/>
    </xf>
    <xf numFmtId="49" fontId="10" fillId="0" borderId="0" xfId="74" applyNumberFormat="1" applyFont="1" applyBorder="1" applyAlignment="1" applyProtection="1">
      <alignment horizontal="center" vertical="center" wrapText="1"/>
      <protection locked="0"/>
    </xf>
    <xf numFmtId="0" fontId="11" fillId="0" borderId="0" xfId="74" applyFont="1" applyBorder="1" applyProtection="1">
      <alignment/>
      <protection locked="0"/>
    </xf>
    <xf numFmtId="0" fontId="11" fillId="0" borderId="0" xfId="70" applyFont="1" applyProtection="1">
      <alignment/>
      <protection locked="0"/>
    </xf>
    <xf numFmtId="0" fontId="10" fillId="0" borderId="0" xfId="69" applyFont="1" applyAlignment="1" applyProtection="1">
      <alignment horizontal="centerContinuous"/>
      <protection locked="0"/>
    </xf>
    <xf numFmtId="0" fontId="11" fillId="0" borderId="0" xfId="69" applyFont="1" applyProtection="1">
      <alignment/>
      <protection locked="0"/>
    </xf>
    <xf numFmtId="0" fontId="11" fillId="0" borderId="0" xfId="69" applyFont="1" applyAlignment="1" applyProtection="1">
      <alignment horizontal="left" vertical="center" wrapText="1"/>
      <protection locked="0"/>
    </xf>
    <xf numFmtId="0" fontId="11" fillId="0" borderId="0" xfId="69" applyFont="1" applyAlignment="1" applyProtection="1">
      <alignment vertical="center" wrapText="1"/>
      <protection locked="0"/>
    </xf>
    <xf numFmtId="0" fontId="10" fillId="0" borderId="0" xfId="69" applyFont="1" applyProtection="1">
      <alignment/>
      <protection locked="0"/>
    </xf>
    <xf numFmtId="0" fontId="11" fillId="0" borderId="0" xfId="69" applyFont="1" applyAlignment="1" applyProtection="1">
      <alignment/>
      <protection locked="0"/>
    </xf>
    <xf numFmtId="0" fontId="10" fillId="0" borderId="0" xfId="69" applyFont="1" applyBorder="1" applyAlignment="1" applyProtection="1">
      <alignment horizontal="centerContinuous"/>
      <protection locked="0"/>
    </xf>
    <xf numFmtId="0" fontId="10" fillId="0" borderId="10" xfId="69" applyFont="1" applyBorder="1" applyAlignment="1" applyProtection="1">
      <alignment horizontal="centerContinuous" vertical="center" wrapText="1"/>
      <protection/>
    </xf>
    <xf numFmtId="0" fontId="10" fillId="0" borderId="10" xfId="69" applyFont="1" applyBorder="1" applyAlignment="1" applyProtection="1">
      <alignment horizontal="center" vertical="center" wrapText="1"/>
      <protection/>
    </xf>
    <xf numFmtId="49" fontId="10" fillId="0" borderId="10" xfId="69" applyNumberFormat="1" applyFont="1" applyBorder="1" applyAlignment="1" applyProtection="1">
      <alignment horizontal="center" vertical="center" wrapText="1"/>
      <protection/>
    </xf>
    <xf numFmtId="0" fontId="10" fillId="0" borderId="10" xfId="69" applyFont="1" applyBorder="1" applyAlignment="1" applyProtection="1">
      <alignment horizontal="centerContinuous"/>
      <protection/>
    </xf>
    <xf numFmtId="0" fontId="10" fillId="0" borderId="10" xfId="69" applyFont="1" applyBorder="1" applyAlignment="1" applyProtection="1">
      <alignment horizontal="center"/>
      <protection/>
    </xf>
    <xf numFmtId="0" fontId="10" fillId="0" borderId="10" xfId="69" applyFont="1" applyBorder="1" applyAlignment="1" applyProtection="1">
      <alignment wrapText="1"/>
      <protection/>
    </xf>
    <xf numFmtId="0" fontId="10" fillId="0" borderId="10" xfId="69" applyFont="1" applyBorder="1" applyAlignment="1" applyProtection="1">
      <alignment vertical="justify" wrapText="1"/>
      <protection/>
    </xf>
    <xf numFmtId="49" fontId="10" fillId="33" borderId="10" xfId="69" applyNumberFormat="1" applyFont="1" applyFill="1" applyBorder="1" applyAlignment="1" applyProtection="1">
      <alignment vertical="justify" wrapText="1"/>
      <protection/>
    </xf>
    <xf numFmtId="0" fontId="11" fillId="33" borderId="10" xfId="69" applyFont="1" applyFill="1" applyBorder="1" applyAlignment="1" applyProtection="1">
      <alignment horizontal="left" vertical="center" wrapText="1"/>
      <protection/>
    </xf>
    <xf numFmtId="0" fontId="11" fillId="0" borderId="10" xfId="69" applyFont="1" applyBorder="1" applyProtection="1">
      <alignment/>
      <protection/>
    </xf>
    <xf numFmtId="49" fontId="11" fillId="0" borderId="10" xfId="69" applyNumberFormat="1" applyFont="1" applyBorder="1" applyAlignment="1" applyProtection="1">
      <alignment horizontal="center" vertical="center" wrapText="1"/>
      <protection/>
    </xf>
    <xf numFmtId="0" fontId="12" fillId="0" borderId="10" xfId="69" applyFont="1" applyBorder="1" applyAlignment="1" applyProtection="1">
      <alignment horizontal="right"/>
      <protection/>
    </xf>
    <xf numFmtId="49" fontId="12" fillId="0" borderId="10" xfId="69" applyNumberFormat="1" applyFont="1" applyBorder="1" applyAlignment="1" applyProtection="1">
      <alignment horizontal="center" vertical="center" wrapText="1"/>
      <protection/>
    </xf>
    <xf numFmtId="0" fontId="10" fillId="0" borderId="10" xfId="69" applyFont="1" applyBorder="1" applyProtection="1">
      <alignment/>
      <protection/>
    </xf>
    <xf numFmtId="0" fontId="10" fillId="0" borderId="10" xfId="69" applyFont="1" applyBorder="1" applyAlignment="1" applyProtection="1">
      <alignment horizontal="left"/>
      <protection/>
    </xf>
    <xf numFmtId="0" fontId="10" fillId="0" borderId="10" xfId="69" applyFont="1" applyBorder="1" applyAlignment="1" applyProtection="1">
      <alignment vertical="top" wrapText="1"/>
      <protection/>
    </xf>
    <xf numFmtId="0" fontId="10" fillId="0" borderId="10" xfId="69" applyFont="1" applyBorder="1" applyAlignment="1" applyProtection="1">
      <alignment horizontal="left" vertical="center" wrapText="1"/>
      <protection/>
    </xf>
    <xf numFmtId="0" fontId="11" fillId="0" borderId="10" xfId="69" applyFont="1" applyBorder="1" applyAlignment="1" applyProtection="1">
      <alignment wrapText="1"/>
      <protection/>
    </xf>
    <xf numFmtId="0" fontId="11" fillId="0" borderId="10" xfId="69" applyFont="1" applyBorder="1" applyAlignment="1" applyProtection="1">
      <alignment horizontal="left" vertical="center" wrapText="1"/>
      <protection/>
    </xf>
    <xf numFmtId="49" fontId="12" fillId="0" borderId="13" xfId="69" applyNumberFormat="1" applyFont="1" applyBorder="1" applyAlignment="1" applyProtection="1">
      <alignment horizontal="center" vertical="center" wrapText="1"/>
      <protection/>
    </xf>
    <xf numFmtId="0" fontId="10" fillId="0" borderId="12" xfId="69" applyFont="1" applyBorder="1" applyAlignment="1" applyProtection="1">
      <alignment vertical="justify" wrapText="1"/>
      <protection/>
    </xf>
    <xf numFmtId="49" fontId="11" fillId="33" borderId="12" xfId="69" applyNumberFormat="1" applyFont="1" applyFill="1" applyBorder="1" applyAlignment="1" applyProtection="1">
      <alignment horizontal="center" vertical="center" wrapText="1"/>
      <protection/>
    </xf>
    <xf numFmtId="0" fontId="16" fillId="0" borderId="10" xfId="69" applyFont="1" applyBorder="1" applyAlignment="1" applyProtection="1">
      <alignment vertical="justify"/>
      <protection/>
    </xf>
    <xf numFmtId="49" fontId="11" fillId="0" borderId="11" xfId="69" applyNumberFormat="1" applyFont="1" applyBorder="1" applyAlignment="1" applyProtection="1">
      <alignment horizontal="center" vertical="center" wrapText="1"/>
      <protection/>
    </xf>
    <xf numFmtId="0" fontId="11" fillId="0" borderId="10" xfId="69" applyFont="1" applyBorder="1" applyAlignment="1" applyProtection="1">
      <alignment vertical="justify"/>
      <protection/>
    </xf>
    <xf numFmtId="1" fontId="11" fillId="33" borderId="16" xfId="69" applyNumberFormat="1" applyFont="1" applyFill="1" applyBorder="1" applyAlignment="1" applyProtection="1">
      <alignment horizontal="center" vertical="center" wrapText="1"/>
      <protection/>
    </xf>
    <xf numFmtId="1" fontId="11" fillId="0" borderId="0" xfId="69" applyNumberFormat="1" applyFont="1" applyAlignment="1" applyProtection="1">
      <alignment vertical="center" wrapText="1"/>
      <protection locked="0"/>
    </xf>
    <xf numFmtId="1" fontId="11" fillId="0" borderId="0" xfId="69" applyNumberFormat="1" applyFont="1" applyAlignment="1" applyProtection="1">
      <alignment horizontal="left" vertical="center" wrapText="1"/>
      <protection locked="0"/>
    </xf>
    <xf numFmtId="0" fontId="11" fillId="0" borderId="0" xfId="66" applyFont="1" applyAlignment="1" applyProtection="1">
      <alignment horizontal="left" vertical="center" wrapText="1"/>
      <protection locked="0"/>
    </xf>
    <xf numFmtId="49" fontId="11" fillId="0" borderId="0" xfId="66" applyNumberFormat="1" applyFont="1" applyAlignment="1" applyProtection="1">
      <alignment horizontal="left" vertical="center" wrapText="1"/>
      <protection locked="0"/>
    </xf>
    <xf numFmtId="0" fontId="11" fillId="0" borderId="0" xfId="66" applyFont="1" applyProtection="1">
      <alignment/>
      <protection locked="0"/>
    </xf>
    <xf numFmtId="49" fontId="11" fillId="0" borderId="0" xfId="70" applyNumberFormat="1" applyFont="1" applyProtection="1">
      <alignment/>
      <protection locked="0"/>
    </xf>
    <xf numFmtId="0" fontId="10" fillId="0" borderId="12" xfId="66" applyFont="1" applyBorder="1" applyAlignment="1" applyProtection="1">
      <alignment horizontal="centerContinuous" vertical="center" wrapText="1"/>
      <protection/>
    </xf>
    <xf numFmtId="49" fontId="10" fillId="0" borderId="13" xfId="66" applyNumberFormat="1" applyFont="1" applyBorder="1" applyAlignment="1" applyProtection="1">
      <alignment horizontal="center" vertical="center" wrapText="1"/>
      <protection/>
    </xf>
    <xf numFmtId="1" fontId="10" fillId="0" borderId="16" xfId="66" applyNumberFormat="1" applyFont="1" applyBorder="1" applyAlignment="1" applyProtection="1">
      <alignment horizontal="centerContinuous" vertical="center" wrapText="1"/>
      <protection/>
    </xf>
    <xf numFmtId="49" fontId="10" fillId="0" borderId="11" xfId="66" applyNumberFormat="1" applyFont="1" applyBorder="1" applyAlignment="1" applyProtection="1">
      <alignment horizontal="center" vertical="center" wrapText="1"/>
      <protection/>
    </xf>
    <xf numFmtId="0" fontId="10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49" fontId="10" fillId="0" borderId="10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horizontal="right" vertical="center" wrapText="1"/>
      <protection/>
    </xf>
    <xf numFmtId="49" fontId="10" fillId="0" borderId="10" xfId="66" applyNumberFormat="1" applyFont="1" applyBorder="1" applyAlignment="1" applyProtection="1">
      <alignment horizontal="left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49" fontId="10" fillId="0" borderId="0" xfId="66" applyNumberFormat="1" applyFont="1" applyBorder="1" applyAlignment="1" applyProtection="1">
      <alignment horizontal="left" vertical="center" wrapText="1"/>
      <protection/>
    </xf>
    <xf numFmtId="0" fontId="11" fillId="0" borderId="0" xfId="66" applyFont="1" applyBorder="1" applyAlignment="1" applyProtection="1">
      <alignment horizontal="right" vertical="center" wrapText="1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0" fontId="10" fillId="0" borderId="16" xfId="66" applyFont="1" applyBorder="1" applyAlignment="1" applyProtection="1">
      <alignment horizontal="centerContinuous" vertical="center" wrapText="1"/>
      <protection/>
    </xf>
    <xf numFmtId="0" fontId="11" fillId="0" borderId="10" xfId="66" applyFont="1" applyBorder="1" applyAlignment="1" applyProtection="1">
      <alignment horizontal="right"/>
      <protection/>
    </xf>
    <xf numFmtId="0" fontId="11" fillId="0" borderId="10" xfId="66" applyFont="1" applyBorder="1" applyAlignment="1" applyProtection="1">
      <alignment vertical="center" wrapText="1"/>
      <protection/>
    </xf>
    <xf numFmtId="49" fontId="16" fillId="0" borderId="10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 quotePrefix="1">
      <alignment horizontal="left" vertical="center" wrapText="1"/>
      <protection/>
    </xf>
    <xf numFmtId="49" fontId="11" fillId="0" borderId="0" xfId="66" applyNumberFormat="1" applyFont="1" applyBorder="1" applyAlignment="1" applyProtection="1">
      <alignment horizontal="center" vertical="center" wrapText="1"/>
      <protection/>
    </xf>
    <xf numFmtId="49" fontId="10" fillId="0" borderId="0" xfId="66" applyNumberFormat="1" applyFont="1" applyBorder="1" applyAlignment="1" applyProtection="1">
      <alignment horizontal="center" vertical="center" wrapText="1"/>
      <protection/>
    </xf>
    <xf numFmtId="0" fontId="10" fillId="0" borderId="0" xfId="66" applyFont="1" applyBorder="1" applyAlignment="1" applyProtection="1">
      <alignment horizontal="center"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49" fontId="12" fillId="0" borderId="0" xfId="66" applyNumberFormat="1" applyFont="1" applyBorder="1" applyAlignment="1" applyProtection="1">
      <alignment horizontal="left" vertical="center" wrapText="1"/>
      <protection/>
    </xf>
    <xf numFmtId="1" fontId="11" fillId="0" borderId="0" xfId="69" applyNumberFormat="1" applyFont="1" applyBorder="1" applyAlignment="1" applyProtection="1">
      <alignment vertical="justify" wrapText="1"/>
      <protection locked="0"/>
    </xf>
    <xf numFmtId="0" fontId="11" fillId="0" borderId="0" xfId="67" applyFont="1" applyAlignment="1" applyProtection="1">
      <alignment vertical="center" wrapText="1"/>
      <protection locked="0"/>
    </xf>
    <xf numFmtId="49" fontId="11" fillId="0" borderId="0" xfId="67" applyNumberFormat="1" applyFont="1" applyAlignment="1" applyProtection="1">
      <alignment vertical="center" wrapText="1"/>
      <protection locked="0"/>
    </xf>
    <xf numFmtId="0" fontId="10" fillId="0" borderId="0" xfId="67" applyFont="1" applyAlignment="1" applyProtection="1">
      <alignment vertical="center" wrapText="1"/>
      <protection locked="0"/>
    </xf>
    <xf numFmtId="0" fontId="10" fillId="0" borderId="0" xfId="67" applyFont="1" applyAlignment="1" applyProtection="1">
      <alignment horizontal="centerContinuous" vertical="center" wrapText="1"/>
      <protection locked="0"/>
    </xf>
    <xf numFmtId="0" fontId="10" fillId="0" borderId="0" xfId="67" applyFont="1" applyAlignment="1" applyProtection="1">
      <alignment horizontal="center" vertical="center" wrapText="1"/>
      <protection locked="0"/>
    </xf>
    <xf numFmtId="0" fontId="10" fillId="0" borderId="0" xfId="67" applyFont="1" applyProtection="1">
      <alignment/>
      <protection locked="0"/>
    </xf>
    <xf numFmtId="1" fontId="11" fillId="0" borderId="0" xfId="67" applyNumberFormat="1" applyFont="1" applyAlignment="1" applyProtection="1">
      <alignment horizontal="centerContinuous" vertical="center" wrapText="1"/>
      <protection/>
    </xf>
    <xf numFmtId="1" fontId="11" fillId="0" borderId="0" xfId="67" applyNumberFormat="1" applyFont="1" applyAlignment="1" applyProtection="1">
      <alignment vertical="center" wrapText="1"/>
      <protection locked="0"/>
    </xf>
    <xf numFmtId="0" fontId="10" fillId="0" borderId="0" xfId="73" applyFont="1" applyBorder="1" applyAlignment="1" applyProtection="1">
      <alignment wrapText="1"/>
      <protection locked="0"/>
    </xf>
    <xf numFmtId="1" fontId="11" fillId="0" borderId="0" xfId="73" applyNumberFormat="1" applyFont="1" applyBorder="1" applyProtection="1">
      <alignment/>
      <protection locked="0"/>
    </xf>
    <xf numFmtId="0" fontId="10" fillId="0" borderId="0" xfId="73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71" applyFont="1" applyBorder="1" applyAlignment="1" applyProtection="1">
      <alignment horizontal="left" vertical="top" wrapText="1"/>
      <protection locked="0"/>
    </xf>
    <xf numFmtId="1" fontId="5" fillId="0" borderId="10" xfId="68" applyNumberFormat="1" applyFont="1" applyBorder="1" applyAlignment="1">
      <alignment horizontal="right" vertical="center" wrapText="1"/>
      <protection/>
    </xf>
    <xf numFmtId="1" fontId="10" fillId="35" borderId="10" xfId="73" applyNumberFormat="1" applyFont="1" applyFill="1" applyBorder="1" applyAlignment="1" applyProtection="1">
      <alignment vertical="center"/>
      <protection locked="0"/>
    </xf>
    <xf numFmtId="0" fontId="9" fillId="0" borderId="0" xfId="71" applyFont="1" applyBorder="1" applyAlignment="1" applyProtection="1">
      <alignment vertical="top"/>
      <protection locked="0"/>
    </xf>
    <xf numFmtId="49" fontId="7" fillId="0" borderId="0" xfId="71" applyNumberFormat="1" applyFont="1" applyBorder="1" applyAlignment="1" applyProtection="1">
      <alignment vertical="top" wrapText="1"/>
      <protection locked="0"/>
    </xf>
    <xf numFmtId="1" fontId="9" fillId="0" borderId="0" xfId="71" applyNumberFormat="1" applyFont="1" applyBorder="1" applyAlignment="1" applyProtection="1">
      <alignment vertical="top" wrapText="1"/>
      <protection locked="0"/>
    </xf>
    <xf numFmtId="1" fontId="11" fillId="0" borderId="10" xfId="6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71" applyFont="1" applyFill="1" applyAlignment="1" applyProtection="1">
      <alignment horizontal="right" vertical="top" wrapText="1"/>
      <protection locked="0"/>
    </xf>
    <xf numFmtId="1" fontId="10" fillId="0" borderId="10" xfId="69" applyNumberFormat="1" applyFont="1" applyBorder="1" applyAlignment="1" applyProtection="1">
      <alignment vertical="center" wrapText="1"/>
      <protection/>
    </xf>
    <xf numFmtId="1" fontId="9" fillId="34" borderId="12" xfId="7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70" applyNumberFormat="1" applyFont="1" applyFill="1" applyBorder="1" applyAlignment="1" applyProtection="1">
      <alignment horizontal="center"/>
      <protection locked="0"/>
    </xf>
    <xf numFmtId="1" fontId="5" fillId="34" borderId="10" xfId="6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8" applyNumberFormat="1" applyFont="1" applyBorder="1" applyAlignment="1" applyProtection="1">
      <alignment horizontal="right" vertical="center" wrapText="1"/>
      <protection/>
    </xf>
    <xf numFmtId="1" fontId="5" fillId="0" borderId="10" xfId="68" applyNumberFormat="1" applyFont="1" applyFill="1" applyBorder="1" applyAlignment="1" applyProtection="1">
      <alignment horizontal="right" vertical="center" wrapText="1"/>
      <protection/>
    </xf>
    <xf numFmtId="0" fontId="17" fillId="37" borderId="10" xfId="71" applyFont="1" applyFill="1" applyBorder="1" applyAlignment="1" applyProtection="1">
      <alignment horizontal="left" vertical="top" wrapText="1"/>
      <protection/>
    </xf>
    <xf numFmtId="1" fontId="17" fillId="37" borderId="10" xfId="71" applyNumberFormat="1" applyFont="1" applyFill="1" applyBorder="1" applyAlignment="1" applyProtection="1">
      <alignment vertical="top" wrapText="1"/>
      <protection/>
    </xf>
    <xf numFmtId="0" fontId="17" fillId="37" borderId="37" xfId="71" applyFont="1" applyFill="1" applyBorder="1" applyAlignment="1" applyProtection="1">
      <alignment horizontal="left" vertical="top" wrapText="1"/>
      <protection/>
    </xf>
    <xf numFmtId="0" fontId="17" fillId="37" borderId="29" xfId="71" applyFont="1" applyFill="1" applyBorder="1" applyAlignment="1" applyProtection="1">
      <alignment vertical="top" wrapText="1"/>
      <protection/>
    </xf>
    <xf numFmtId="0" fontId="17" fillId="37" borderId="38" xfId="71" applyFont="1" applyFill="1" applyBorder="1" applyAlignment="1" applyProtection="1">
      <alignment vertical="top" wrapText="1"/>
      <protection/>
    </xf>
    <xf numFmtId="49" fontId="17" fillId="37" borderId="36" xfId="71" applyNumberFormat="1" applyFont="1" applyFill="1" applyBorder="1" applyAlignment="1" applyProtection="1">
      <alignment vertical="center" wrapText="1"/>
      <protection/>
    </xf>
    <xf numFmtId="0" fontId="17" fillId="37" borderId="10" xfId="71" applyFont="1" applyFill="1" applyBorder="1" applyAlignment="1" applyProtection="1">
      <alignment vertical="top" wrapText="1"/>
      <protection/>
    </xf>
    <xf numFmtId="0" fontId="4" fillId="0" borderId="0" xfId="68" applyNumberFormat="1" applyFont="1" applyAlignment="1" applyProtection="1">
      <alignment horizontal="center" vertical="center" wrapText="1"/>
      <protection locked="0"/>
    </xf>
    <xf numFmtId="0" fontId="4" fillId="0" borderId="0" xfId="68" applyFont="1" applyProtection="1">
      <alignment/>
      <protection locked="0"/>
    </xf>
    <xf numFmtId="49" fontId="4" fillId="0" borderId="0" xfId="68" applyNumberFormat="1" applyFont="1" applyProtection="1">
      <alignment/>
      <protection locked="0"/>
    </xf>
    <xf numFmtId="0" fontId="10" fillId="0" borderId="0" xfId="74" applyFont="1" applyBorder="1" applyAlignment="1" applyProtection="1">
      <alignment horizontal="left" wrapText="1"/>
      <protection locked="0"/>
    </xf>
    <xf numFmtId="0" fontId="11" fillId="0" borderId="10" xfId="69" applyFont="1" applyBorder="1" applyAlignment="1" applyProtection="1">
      <alignment/>
      <protection/>
    </xf>
    <xf numFmtId="49" fontId="11" fillId="0" borderId="10" xfId="69" applyNumberFormat="1" applyFont="1" applyBorder="1" applyAlignment="1" applyProtection="1">
      <alignment horizontal="center" vertical="center"/>
      <protection/>
    </xf>
    <xf numFmtId="1" fontId="11" fillId="34" borderId="10" xfId="69" applyNumberFormat="1" applyFont="1" applyFill="1" applyBorder="1" applyAlignment="1" applyProtection="1">
      <alignment vertical="center"/>
      <protection locked="0"/>
    </xf>
    <xf numFmtId="1" fontId="11" fillId="34" borderId="10" xfId="69" applyNumberFormat="1" applyFont="1" applyFill="1" applyBorder="1" applyAlignment="1" applyProtection="1">
      <alignment horizontal="center" vertical="center"/>
      <protection locked="0"/>
    </xf>
    <xf numFmtId="0" fontId="10" fillId="0" borderId="0" xfId="67" applyFont="1" applyAlignment="1" applyProtection="1">
      <alignment horizontal="left" vertical="center" wrapText="1"/>
      <protection locked="0"/>
    </xf>
    <xf numFmtId="3" fontId="10" fillId="0" borderId="16" xfId="73" applyNumberFormat="1" applyFont="1" applyFill="1" applyBorder="1" applyAlignment="1" applyProtection="1">
      <alignment vertical="center"/>
      <protection/>
    </xf>
    <xf numFmtId="0" fontId="9" fillId="0" borderId="10" xfId="71" applyFont="1" applyBorder="1" applyAlignment="1" applyProtection="1">
      <alignment vertical="top"/>
      <protection locked="0"/>
    </xf>
    <xf numFmtId="0" fontId="7" fillId="0" borderId="10" xfId="71" applyFont="1" applyBorder="1" applyAlignment="1" applyProtection="1">
      <alignment horizontal="left" vertical="top" wrapText="1"/>
      <protection locked="0"/>
    </xf>
    <xf numFmtId="0" fontId="10" fillId="0" borderId="0" xfId="73" applyFont="1" applyBorder="1" applyAlignment="1" applyProtection="1">
      <alignment horizontal="centerContinuous" vertical="center" wrapText="1"/>
      <protection/>
    </xf>
    <xf numFmtId="0" fontId="11" fillId="0" borderId="0" xfId="73" applyFont="1" applyBorder="1" applyAlignment="1" applyProtection="1">
      <alignment horizontal="centerContinuous"/>
      <protection/>
    </xf>
    <xf numFmtId="0" fontId="11" fillId="0" borderId="35" xfId="73" applyFont="1" applyBorder="1" applyAlignment="1" applyProtection="1">
      <alignment horizontal="centerContinuous"/>
      <protection/>
    </xf>
    <xf numFmtId="0" fontId="11" fillId="0" borderId="0" xfId="73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vertical="top" wrapText="1"/>
      <protection/>
    </xf>
    <xf numFmtId="0" fontId="10" fillId="0" borderId="0" xfId="72" applyFont="1" applyBorder="1" applyAlignment="1" applyProtection="1">
      <alignment horizontal="centerContinuous" vertical="center" wrapText="1"/>
      <protection/>
    </xf>
    <xf numFmtId="0" fontId="10" fillId="0" borderId="0" xfId="72" applyFont="1" applyFill="1" applyBorder="1" applyAlignment="1" applyProtection="1">
      <alignment horizontal="centerContinuous" vertical="center" wrapText="1"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10" fillId="0" borderId="0" xfId="71" applyFont="1" applyFill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10" fillId="0" borderId="0" xfId="74" applyFont="1" applyAlignment="1" applyProtection="1">
      <alignment horizontal="centerContinuous" wrapText="1"/>
      <protection/>
    </xf>
    <xf numFmtId="49" fontId="10" fillId="0" borderId="0" xfId="74" applyNumberFormat="1" applyFont="1" applyAlignment="1" applyProtection="1">
      <alignment horizontal="center" wrapText="1"/>
      <protection/>
    </xf>
    <xf numFmtId="0" fontId="10" fillId="0" borderId="0" xfId="74" applyFont="1" applyAlignment="1" applyProtection="1">
      <alignment horizontal="centerContinuous"/>
      <protection/>
    </xf>
    <xf numFmtId="0" fontId="11" fillId="0" borderId="0" xfId="74" applyFont="1" applyProtection="1">
      <alignment/>
      <protection/>
    </xf>
    <xf numFmtId="0" fontId="9" fillId="0" borderId="0" xfId="74" applyFont="1" applyAlignment="1" applyProtection="1">
      <alignment horizontal="left"/>
      <protection/>
    </xf>
    <xf numFmtId="0" fontId="10" fillId="0" borderId="0" xfId="74" applyFont="1" applyBorder="1" applyAlignment="1" applyProtection="1">
      <alignment horizontal="left" vertical="top" wrapText="1"/>
      <protection/>
    </xf>
    <xf numFmtId="0" fontId="10" fillId="0" borderId="0" xfId="74" applyFont="1" applyProtection="1">
      <alignment/>
      <protection/>
    </xf>
    <xf numFmtId="0" fontId="10" fillId="0" borderId="0" xfId="72" applyFont="1" applyAlignment="1" applyProtection="1">
      <alignment horizontal="right" wrapText="1"/>
      <protection/>
    </xf>
    <xf numFmtId="0" fontId="10" fillId="0" borderId="0" xfId="69" applyFont="1" applyAlignment="1" applyProtection="1">
      <alignment horizontal="left"/>
      <protection/>
    </xf>
    <xf numFmtId="0" fontId="10" fillId="0" borderId="0" xfId="69" applyFont="1" applyAlignment="1" applyProtection="1">
      <alignment horizontal="center"/>
      <protection/>
    </xf>
    <xf numFmtId="0" fontId="5" fillId="0" borderId="0" xfId="69" applyFont="1" applyAlignment="1" applyProtection="1">
      <alignment horizontal="left"/>
      <protection/>
    </xf>
    <xf numFmtId="0" fontId="11" fillId="0" borderId="0" xfId="69" applyFont="1" applyBorder="1" applyAlignment="1" applyProtection="1">
      <alignment vertical="justify" wrapText="1"/>
      <protection/>
    </xf>
    <xf numFmtId="0" fontId="11" fillId="0" borderId="0" xfId="69" applyFont="1" applyBorder="1" applyAlignment="1" applyProtection="1">
      <alignment horizontal="center" vertical="justify" wrapText="1"/>
      <protection/>
    </xf>
    <xf numFmtId="0" fontId="11" fillId="0" borderId="0" xfId="69" applyFont="1" applyProtection="1">
      <alignment/>
      <protection/>
    </xf>
    <xf numFmtId="0" fontId="10" fillId="0" borderId="0" xfId="69" applyFont="1" applyBorder="1" applyAlignment="1" applyProtection="1">
      <alignment vertical="justify" wrapText="1"/>
      <protection/>
    </xf>
    <xf numFmtId="0" fontId="10" fillId="0" borderId="0" xfId="69" applyFont="1" applyAlignment="1" applyProtection="1">
      <alignment horizontal="left" vertical="center" wrapText="1"/>
      <protection/>
    </xf>
    <xf numFmtId="0" fontId="10" fillId="0" borderId="0" xfId="66" applyFont="1" applyAlignment="1" applyProtection="1">
      <alignment horizontal="center" vertical="center"/>
      <protection/>
    </xf>
    <xf numFmtId="49" fontId="10" fillId="0" borderId="0" xfId="66" applyNumberFormat="1" applyFont="1" applyAlignment="1" applyProtection="1">
      <alignment horizontal="center" vertical="center"/>
      <protection/>
    </xf>
    <xf numFmtId="1" fontId="10" fillId="0" borderId="0" xfId="66" applyNumberFormat="1" applyFont="1" applyAlignment="1" applyProtection="1">
      <alignment horizontal="center" vertical="center"/>
      <protection/>
    </xf>
    <xf numFmtId="0" fontId="10" fillId="0" borderId="0" xfId="69" applyFont="1" applyAlignment="1" applyProtection="1">
      <alignment horizontal="left" vertical="justify"/>
      <protection/>
    </xf>
    <xf numFmtId="1" fontId="10" fillId="0" borderId="0" xfId="69" applyNumberFormat="1" applyFont="1" applyBorder="1" applyAlignment="1" applyProtection="1">
      <alignment vertical="justify" wrapText="1"/>
      <protection/>
    </xf>
    <xf numFmtId="0" fontId="10" fillId="0" borderId="0" xfId="66" applyFont="1" applyAlignment="1" applyProtection="1">
      <alignment horizontal="left" vertical="center" wrapText="1"/>
      <protection/>
    </xf>
    <xf numFmtId="49" fontId="10" fillId="0" borderId="0" xfId="66" applyNumberFormat="1" applyFont="1" applyAlignment="1" applyProtection="1">
      <alignment horizontal="left" vertical="center" wrapText="1"/>
      <protection/>
    </xf>
    <xf numFmtId="1" fontId="11" fillId="0" borderId="0" xfId="66" applyNumberFormat="1" applyFont="1" applyAlignment="1" applyProtection="1">
      <alignment horizontal="left" vertical="center" wrapText="1"/>
      <protection/>
    </xf>
    <xf numFmtId="0" fontId="10" fillId="0" borderId="0" xfId="66" applyFont="1" applyProtection="1">
      <alignment/>
      <protection/>
    </xf>
    <xf numFmtId="0" fontId="10" fillId="0" borderId="0" xfId="69" applyFont="1" applyAlignment="1" applyProtection="1">
      <alignment vertical="justify"/>
      <protection/>
    </xf>
    <xf numFmtId="0" fontId="9" fillId="0" borderId="0" xfId="69" applyFont="1" applyAlignment="1" applyProtection="1">
      <alignment horizontal="left"/>
      <protection/>
    </xf>
    <xf numFmtId="0" fontId="10" fillId="0" borderId="0" xfId="69" applyFont="1" applyBorder="1" applyAlignment="1" applyProtection="1">
      <alignment vertical="justify"/>
      <protection/>
    </xf>
    <xf numFmtId="49" fontId="10" fillId="0" borderId="0" xfId="6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71" applyNumberFormat="1" applyFont="1" applyBorder="1" applyAlignment="1" applyProtection="1">
      <alignment horizontal="left" vertical="top" wrapText="1"/>
      <protection locked="0"/>
    </xf>
    <xf numFmtId="192" fontId="10" fillId="0" borderId="0" xfId="71" applyNumberFormat="1" applyFont="1" applyBorder="1" applyAlignment="1" applyProtection="1">
      <alignment horizontal="left" vertical="top"/>
      <protection/>
    </xf>
    <xf numFmtId="0" fontId="5" fillId="0" borderId="0" xfId="68" applyFont="1" applyAlignment="1">
      <alignment horizontal="left" vertical="center" wrapText="1"/>
      <protection/>
    </xf>
    <xf numFmtId="49" fontId="5" fillId="0" borderId="0" xfId="68" applyNumberFormat="1" applyFont="1" applyAlignment="1">
      <alignment horizontal="left" vertical="center" wrapText="1"/>
      <protection/>
    </xf>
    <xf numFmtId="0" fontId="5" fillId="0" borderId="0" xfId="70" applyFont="1">
      <alignment/>
      <protection/>
    </xf>
    <xf numFmtId="0" fontId="5" fillId="0" borderId="0" xfId="69" applyNumberFormat="1" applyFont="1" applyAlignment="1">
      <alignment horizontal="center"/>
      <protection/>
    </xf>
    <xf numFmtId="0" fontId="5" fillId="0" borderId="0" xfId="69" applyFont="1" applyAlignment="1" applyProtection="1">
      <alignment horizontal="center"/>
      <protection locked="0"/>
    </xf>
    <xf numFmtId="0" fontId="5" fillId="0" borderId="0" xfId="69" applyFont="1" applyAlignment="1">
      <alignment horizontal="center"/>
      <protection/>
    </xf>
    <xf numFmtId="0" fontId="5" fillId="0" borderId="0" xfId="70" applyFont="1" applyAlignment="1">
      <alignment/>
      <protection/>
    </xf>
    <xf numFmtId="0" fontId="4" fillId="0" borderId="0" xfId="70" applyFont="1" applyBorder="1">
      <alignment/>
      <protection/>
    </xf>
    <xf numFmtId="0" fontId="4" fillId="0" borderId="0" xfId="70" applyFont="1">
      <alignment/>
      <protection/>
    </xf>
    <xf numFmtId="0" fontId="5" fillId="0" borderId="0" xfId="70" applyFont="1" applyProtection="1">
      <alignment/>
      <protection/>
    </xf>
    <xf numFmtId="0" fontId="5" fillId="0" borderId="0" xfId="68" applyFont="1">
      <alignment/>
      <protection/>
    </xf>
    <xf numFmtId="49" fontId="5" fillId="0" borderId="0" xfId="68" applyNumberFormat="1" applyFont="1">
      <alignment/>
      <protection/>
    </xf>
    <xf numFmtId="49" fontId="5" fillId="0" borderId="0" xfId="70" applyNumberFormat="1" applyFont="1">
      <alignment/>
      <protection/>
    </xf>
    <xf numFmtId="0" fontId="10" fillId="0" borderId="0" xfId="70" applyFont="1" applyBorder="1" applyProtection="1">
      <alignment/>
      <protection/>
    </xf>
    <xf numFmtId="0" fontId="11" fillId="0" borderId="0" xfId="70" applyFont="1" applyBorder="1" applyProtection="1">
      <alignment/>
      <protection/>
    </xf>
    <xf numFmtId="1" fontId="11" fillId="0" borderId="0" xfId="70" applyNumberFormat="1" applyFont="1" applyBorder="1" applyProtection="1">
      <alignment/>
      <protection/>
    </xf>
    <xf numFmtId="1" fontId="11" fillId="0" borderId="0" xfId="70" applyNumberFormat="1" applyFont="1" applyProtection="1">
      <alignment/>
      <protection locked="0"/>
    </xf>
    <xf numFmtId="49" fontId="11" fillId="0" borderId="0" xfId="70" applyNumberFormat="1" applyFont="1" applyProtection="1">
      <alignment/>
      <protection/>
    </xf>
    <xf numFmtId="1" fontId="11" fillId="0" borderId="0" xfId="70" applyNumberFormat="1" applyFont="1" applyProtection="1">
      <alignment/>
      <protection/>
    </xf>
    <xf numFmtId="0" fontId="9" fillId="0" borderId="0" xfId="71" applyFont="1" applyAlignment="1" applyProtection="1">
      <alignment vertical="top"/>
      <protection/>
    </xf>
    <xf numFmtId="0" fontId="9" fillId="0" borderId="0" xfId="71" applyFont="1" applyAlignment="1" applyProtection="1">
      <alignment vertical="top" wrapText="1"/>
      <protection/>
    </xf>
    <xf numFmtId="0" fontId="10" fillId="0" borderId="0" xfId="70" applyFont="1" applyAlignment="1">
      <alignment horizontal="center"/>
      <protection/>
    </xf>
    <xf numFmtId="0" fontId="11" fillId="0" borderId="0" xfId="70" applyFont="1" applyAlignment="1" applyProtection="1">
      <alignment/>
      <protection/>
    </xf>
    <xf numFmtId="0" fontId="11" fillId="0" borderId="0" xfId="70" applyFont="1" applyAlignment="1">
      <alignment/>
      <protection/>
    </xf>
    <xf numFmtId="0" fontId="11" fillId="0" borderId="0" xfId="70" applyFont="1" applyAlignment="1" applyProtection="1">
      <alignment/>
      <protection locked="0"/>
    </xf>
    <xf numFmtId="0" fontId="10" fillId="0" borderId="0" xfId="74" applyFont="1">
      <alignment/>
      <protection/>
    </xf>
    <xf numFmtId="0" fontId="10" fillId="0" borderId="0" xfId="74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74" applyFont="1" applyAlignment="1" applyProtection="1">
      <alignment wrapText="1"/>
      <protection locked="0"/>
    </xf>
    <xf numFmtId="49" fontId="11" fillId="0" borderId="0" xfId="74" applyNumberFormat="1" applyFont="1" applyAlignment="1" applyProtection="1">
      <alignment horizontal="center" wrapText="1"/>
      <protection locked="0"/>
    </xf>
    <xf numFmtId="0" fontId="11" fillId="0" borderId="0" xfId="74" applyFont="1" applyProtection="1">
      <alignment/>
      <protection locked="0"/>
    </xf>
    <xf numFmtId="0" fontId="11" fillId="0" borderId="0" xfId="74" applyFont="1" applyAlignment="1">
      <alignment wrapText="1"/>
      <protection/>
    </xf>
    <xf numFmtId="49" fontId="11" fillId="0" borderId="0" xfId="74" applyNumberFormat="1" applyFont="1" applyAlignment="1">
      <alignment horizontal="center" wrapText="1"/>
      <protection/>
    </xf>
    <xf numFmtId="0" fontId="9" fillId="0" borderId="0" xfId="71" applyFont="1" applyFill="1" applyAlignment="1" applyProtection="1">
      <alignment vertical="top"/>
      <protection/>
    </xf>
    <xf numFmtId="0" fontId="9" fillId="0" borderId="0" xfId="71" applyFont="1" applyFill="1" applyAlignment="1" applyProtection="1">
      <alignment horizontal="right" vertical="top" wrapText="1"/>
      <protection/>
    </xf>
    <xf numFmtId="0" fontId="11" fillId="0" borderId="0" xfId="72" applyFont="1" applyFill="1" applyAlignment="1" applyProtection="1">
      <alignment wrapText="1"/>
      <protection/>
    </xf>
    <xf numFmtId="0" fontId="11" fillId="0" borderId="0" xfId="73" applyFont="1" applyProtection="1">
      <alignment/>
      <protection/>
    </xf>
    <xf numFmtId="0" fontId="11" fillId="0" borderId="0" xfId="73" applyFont="1">
      <alignment/>
      <protection/>
    </xf>
    <xf numFmtId="0" fontId="5" fillId="0" borderId="0" xfId="73" applyFont="1" applyAlignment="1" applyProtection="1">
      <alignment horizontal="left" wrapText="1"/>
      <protection/>
    </xf>
    <xf numFmtId="0" fontId="10" fillId="0" borderId="0" xfId="73" applyFont="1" applyAlignment="1" applyProtection="1">
      <alignment horizontal="right"/>
      <protection/>
    </xf>
    <xf numFmtId="0" fontId="11" fillId="0" borderId="10" xfId="73" applyFont="1" applyBorder="1" applyProtection="1">
      <alignment/>
      <protection/>
    </xf>
    <xf numFmtId="49" fontId="11" fillId="0" borderId="10" xfId="73" applyNumberFormat="1" applyFont="1" applyBorder="1" applyAlignment="1" applyProtection="1">
      <alignment horizontal="center" wrapText="1"/>
      <protection/>
    </xf>
    <xf numFmtId="1" fontId="11" fillId="34" borderId="10" xfId="73" applyNumberFormat="1" applyFont="1" applyFill="1" applyBorder="1" applyProtection="1">
      <alignment/>
      <protection locked="0"/>
    </xf>
    <xf numFmtId="49" fontId="12" fillId="0" borderId="10" xfId="73" applyNumberFormat="1" applyFont="1" applyBorder="1" applyAlignment="1" applyProtection="1">
      <alignment horizontal="center" wrapText="1"/>
      <protection/>
    </xf>
    <xf numFmtId="0" fontId="11" fillId="0" borderId="10" xfId="73" applyFont="1" applyBorder="1" applyAlignment="1" applyProtection="1">
      <alignment horizontal="center" wrapText="1"/>
      <protection/>
    </xf>
    <xf numFmtId="1" fontId="11" fillId="0" borderId="10" xfId="73" applyNumberFormat="1" applyFont="1" applyBorder="1" applyProtection="1">
      <alignment/>
      <protection/>
    </xf>
    <xf numFmtId="0" fontId="12" fillId="0" borderId="10" xfId="73" applyFont="1" applyBorder="1" applyAlignment="1" applyProtection="1">
      <alignment horizontal="center" wrapText="1"/>
      <protection/>
    </xf>
    <xf numFmtId="1" fontId="11" fillId="36" borderId="10" xfId="73" applyNumberFormat="1" applyFont="1" applyFill="1" applyBorder="1" applyProtection="1">
      <alignment/>
      <protection locked="0"/>
    </xf>
    <xf numFmtId="0" fontId="12" fillId="0" borderId="10" xfId="73" applyFont="1" applyBorder="1" applyAlignment="1" applyProtection="1">
      <alignment horizontal="left" vertical="center" wrapText="1"/>
      <protection/>
    </xf>
    <xf numFmtId="0" fontId="11" fillId="0" borderId="10" xfId="73" applyFont="1" applyBorder="1" applyAlignment="1" applyProtection="1">
      <alignment horizontal="centerContinuous" wrapText="1"/>
      <protection/>
    </xf>
    <xf numFmtId="49" fontId="10" fillId="0" borderId="10" xfId="73" applyNumberFormat="1" applyFont="1" applyBorder="1" applyAlignment="1" applyProtection="1">
      <alignment horizontal="centerContinuous" wrapText="1"/>
      <protection/>
    </xf>
    <xf numFmtId="3" fontId="11" fillId="0" borderId="10" xfId="73" applyNumberFormat="1" applyFont="1" applyFill="1" applyBorder="1" applyProtection="1">
      <alignment/>
      <protection/>
    </xf>
    <xf numFmtId="0" fontId="11" fillId="0" borderId="0" xfId="73" applyFont="1" applyBorder="1" applyAlignment="1" applyProtection="1">
      <alignment wrapText="1"/>
      <protection locked="0"/>
    </xf>
    <xf numFmtId="0" fontId="19" fillId="0" borderId="0" xfId="73" applyFont="1" applyBorder="1" applyAlignment="1">
      <alignment vertical="center" wrapText="1"/>
      <protection/>
    </xf>
    <xf numFmtId="0" fontId="19" fillId="0" borderId="0" xfId="73" applyFont="1" applyBorder="1" applyAlignment="1" applyProtection="1">
      <alignment vertical="center" wrapText="1"/>
      <protection locked="0"/>
    </xf>
    <xf numFmtId="1" fontId="11" fillId="0" borderId="0" xfId="73" applyNumberFormat="1" applyFont="1" applyProtection="1">
      <alignment/>
      <protection locked="0"/>
    </xf>
    <xf numFmtId="0" fontId="11" fillId="0" borderId="0" xfId="73" applyFont="1" applyBorder="1" applyAlignment="1">
      <alignment wrapText="1"/>
      <protection/>
    </xf>
    <xf numFmtId="1" fontId="11" fillId="0" borderId="0" xfId="73" applyNumberFormat="1" applyFont="1" applyBorder="1">
      <alignment/>
      <protection/>
    </xf>
    <xf numFmtId="1" fontId="11" fillId="0" borderId="0" xfId="73" applyNumberFormat="1" applyFont="1">
      <alignment/>
      <protection/>
    </xf>
    <xf numFmtId="0" fontId="11" fillId="0" borderId="0" xfId="73" applyFont="1" applyBorder="1">
      <alignment/>
      <protection/>
    </xf>
    <xf numFmtId="0" fontId="11" fillId="0" borderId="0" xfId="73" applyFont="1" applyAlignment="1">
      <alignment wrapText="1"/>
      <protection/>
    </xf>
    <xf numFmtId="0" fontId="9" fillId="0" borderId="0" xfId="71" applyFont="1" applyAlignment="1" applyProtection="1">
      <alignment horizontal="right" vertical="top" wrapText="1"/>
      <protection locked="0"/>
    </xf>
    <xf numFmtId="0" fontId="9" fillId="0" borderId="0" xfId="71" applyFont="1" applyAlignment="1" applyProtection="1">
      <alignment horizontal="right" vertical="top"/>
      <protection locked="0"/>
    </xf>
    <xf numFmtId="49" fontId="20" fillId="0" borderId="10" xfId="73" applyNumberFormat="1" applyFont="1" applyBorder="1" applyAlignment="1" applyProtection="1">
      <alignment horizontal="centerContinuous" wrapText="1"/>
      <protection/>
    </xf>
    <xf numFmtId="1" fontId="11" fillId="35" borderId="10" xfId="69" applyNumberFormat="1" applyFont="1" applyFill="1" applyBorder="1" applyAlignment="1" applyProtection="1">
      <alignment vertical="center" wrapText="1"/>
      <protection locked="0"/>
    </xf>
    <xf numFmtId="0" fontId="21" fillId="0" borderId="0" xfId="70" applyFont="1" applyProtection="1">
      <alignment/>
      <protection/>
    </xf>
    <xf numFmtId="0" fontId="21" fillId="0" borderId="0" xfId="70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71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71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71" applyFont="1" applyBorder="1" applyAlignment="1" applyProtection="1">
      <alignment horizontal="left" vertical="top" wrapText="1"/>
      <protection locked="0"/>
    </xf>
    <xf numFmtId="0" fontId="9" fillId="0" borderId="0" xfId="7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73" applyNumberFormat="1" applyFont="1" applyBorder="1" applyAlignment="1" applyProtection="1">
      <alignment horizontal="left"/>
      <protection locked="0"/>
    </xf>
    <xf numFmtId="0" fontId="10" fillId="0" borderId="0" xfId="71" applyFont="1" applyBorder="1" applyAlignment="1" applyProtection="1">
      <alignment horizontal="left" vertical="top" wrapText="1"/>
      <protection/>
    </xf>
    <xf numFmtId="191" fontId="11" fillId="0" borderId="32" xfId="71" applyNumberFormat="1" applyFont="1" applyBorder="1" applyAlignment="1" applyProtection="1">
      <alignment horizontal="left" vertical="top" wrapText="1"/>
      <protection/>
    </xf>
    <xf numFmtId="0" fontId="5" fillId="0" borderId="0" xfId="73" applyFont="1" applyAlignment="1" applyProtection="1">
      <alignment horizontal="left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0" fontId="11" fillId="0" borderId="0" xfId="72" applyFont="1" applyFill="1" applyAlignment="1" applyProtection="1">
      <alignment horizontal="center" wrapText="1"/>
      <protection locked="0"/>
    </xf>
    <xf numFmtId="0" fontId="10" fillId="0" borderId="0" xfId="74" applyFont="1" applyAlignment="1">
      <alignment horizontal="center" wrapText="1"/>
      <protection/>
    </xf>
    <xf numFmtId="0" fontId="10" fillId="0" borderId="0" xfId="74" applyFont="1" applyBorder="1" applyAlignment="1" applyProtection="1">
      <alignment horizontal="left"/>
      <protection locked="0"/>
    </xf>
    <xf numFmtId="0" fontId="10" fillId="0" borderId="0" xfId="71" applyNumberFormat="1" applyFont="1" applyBorder="1" applyAlignment="1" applyProtection="1">
      <alignment horizontal="left" vertical="top" wrapText="1"/>
      <protection/>
    </xf>
    <xf numFmtId="0" fontId="10" fillId="0" borderId="0" xfId="74" applyFont="1" applyBorder="1" applyAlignment="1" applyProtection="1">
      <alignment horizontal="left" vertical="center" wrapText="1"/>
      <protection locked="0"/>
    </xf>
    <xf numFmtId="0" fontId="9" fillId="0" borderId="0" xfId="74" applyFont="1" applyAlignment="1" applyProtection="1">
      <alignment horizontal="left"/>
      <protection/>
    </xf>
    <xf numFmtId="0" fontId="9" fillId="0" borderId="0" xfId="74" applyFont="1" applyAlignment="1" applyProtection="1">
      <alignment horizontal="right"/>
      <protection/>
    </xf>
    <xf numFmtId="192" fontId="10" fillId="0" borderId="32" xfId="71" applyNumberFormat="1" applyFont="1" applyBorder="1" applyAlignment="1" applyProtection="1">
      <alignment horizontal="left" vertical="top" wrapText="1"/>
      <protection/>
    </xf>
    <xf numFmtId="0" fontId="11" fillId="0" borderId="0" xfId="69" applyFont="1" applyAlignment="1" applyProtection="1">
      <alignment horizontal="center"/>
      <protection locked="0"/>
    </xf>
    <xf numFmtId="0" fontId="10" fillId="0" borderId="0" xfId="69" applyFont="1" applyAlignment="1" applyProtection="1">
      <alignment horizontal="left"/>
      <protection locked="0"/>
    </xf>
    <xf numFmtId="0" fontId="11" fillId="0" borderId="0" xfId="69" applyFont="1" applyAlignment="1" applyProtection="1">
      <alignment horizontal="left"/>
      <protection locked="0"/>
    </xf>
    <xf numFmtId="0" fontId="10" fillId="0" borderId="13" xfId="69" applyFont="1" applyBorder="1" applyAlignment="1" applyProtection="1">
      <alignment horizontal="center" vertical="center" wrapText="1"/>
      <protection/>
    </xf>
    <xf numFmtId="0" fontId="10" fillId="0" borderId="11" xfId="69" applyFont="1" applyBorder="1" applyAlignment="1" applyProtection="1">
      <alignment horizontal="center" vertical="center" wrapText="1"/>
      <protection/>
    </xf>
    <xf numFmtId="0" fontId="4" fillId="0" borderId="0" xfId="69" applyFont="1" applyAlignment="1" applyProtection="1">
      <alignment horizontal="left"/>
      <protection/>
    </xf>
    <xf numFmtId="0" fontId="11" fillId="0" borderId="0" xfId="69" applyFont="1" applyAlignment="1" applyProtection="1">
      <alignment horizontal="left"/>
      <protection/>
    </xf>
    <xf numFmtId="0" fontId="10" fillId="0" borderId="0" xfId="69" applyFont="1" applyAlignment="1" applyProtection="1">
      <alignment horizontal="left"/>
      <protection/>
    </xf>
    <xf numFmtId="192" fontId="10" fillId="0" borderId="0" xfId="69" applyNumberFormat="1" applyFont="1" applyBorder="1" applyAlignment="1" applyProtection="1">
      <alignment horizontal="left" vertical="justify" wrapText="1"/>
      <protection/>
    </xf>
    <xf numFmtId="0" fontId="11" fillId="0" borderId="0" xfId="69" applyFont="1" applyBorder="1" applyAlignment="1" applyProtection="1">
      <alignment horizontal="right" vertical="justify" wrapText="1"/>
      <protection/>
    </xf>
    <xf numFmtId="0" fontId="10" fillId="0" borderId="18" xfId="69" applyFont="1" applyBorder="1" applyAlignment="1" applyProtection="1">
      <alignment horizontal="center" vertical="center" wrapText="1"/>
      <protection/>
    </xf>
    <xf numFmtId="0" fontId="10" fillId="0" borderId="24" xfId="69" applyFont="1" applyBorder="1" applyAlignment="1" applyProtection="1">
      <alignment horizontal="center" vertical="center" wrapText="1"/>
      <protection/>
    </xf>
    <xf numFmtId="0" fontId="10" fillId="0" borderId="23" xfId="69" applyFont="1" applyBorder="1" applyAlignment="1" applyProtection="1">
      <alignment horizontal="center" vertical="center" wrapText="1"/>
      <protection/>
    </xf>
    <xf numFmtId="0" fontId="10" fillId="0" borderId="25" xfId="69" applyFont="1" applyBorder="1" applyAlignment="1" applyProtection="1">
      <alignment horizontal="center" vertical="center" wrapText="1"/>
      <protection/>
    </xf>
    <xf numFmtId="49" fontId="10" fillId="0" borderId="13" xfId="69" applyNumberFormat="1" applyFont="1" applyBorder="1" applyAlignment="1" applyProtection="1">
      <alignment horizontal="center" vertical="center" wrapText="1"/>
      <protection/>
    </xf>
    <xf numFmtId="49" fontId="10" fillId="0" borderId="11" xfId="69" applyNumberFormat="1" applyFont="1" applyBorder="1" applyAlignment="1" applyProtection="1">
      <alignment horizontal="center" vertical="center" wrapText="1"/>
      <protection/>
    </xf>
    <xf numFmtId="0" fontId="10" fillId="0" borderId="0" xfId="66" applyFont="1" applyAlignment="1" applyProtection="1">
      <alignment horizontal="left" vertical="center" wrapText="1"/>
      <protection locked="0"/>
    </xf>
    <xf numFmtId="0" fontId="10" fillId="0" borderId="0" xfId="66" applyFont="1" applyBorder="1" applyAlignment="1" applyProtection="1">
      <alignment horizontal="left" vertical="center" wrapText="1"/>
      <protection locked="0"/>
    </xf>
    <xf numFmtId="49" fontId="11" fillId="0" borderId="0" xfId="66" applyNumberFormat="1" applyFont="1" applyBorder="1" applyAlignment="1" applyProtection="1">
      <alignment horizontal="left" vertical="center" wrapText="1"/>
      <protection/>
    </xf>
    <xf numFmtId="49" fontId="10" fillId="0" borderId="0" xfId="66" applyNumberFormat="1" applyFont="1" applyAlignment="1" applyProtection="1">
      <alignment horizontal="center" vertical="center" wrapText="1"/>
      <protection/>
    </xf>
    <xf numFmtId="192" fontId="10" fillId="0" borderId="0" xfId="69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9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9" applyNumberFormat="1" applyFont="1" applyAlignment="1" applyProtection="1">
      <alignment horizontal="left" vertical="justify"/>
      <protection/>
    </xf>
    <xf numFmtId="192" fontId="10" fillId="0" borderId="0" xfId="69" applyNumberFormat="1" applyFont="1" applyBorder="1" applyAlignment="1" applyProtection="1">
      <alignment horizontal="left" vertical="justify"/>
      <protection/>
    </xf>
    <xf numFmtId="1" fontId="10" fillId="0" borderId="0" xfId="67" applyNumberFormat="1" applyFont="1" applyAlignment="1" applyProtection="1">
      <alignment horizontal="center" vertical="center" wrapText="1"/>
      <protection locked="0"/>
    </xf>
    <xf numFmtId="49" fontId="10" fillId="0" borderId="0" xfId="67" applyNumberFormat="1" applyFont="1" applyAlignment="1" applyProtection="1">
      <alignment horizontal="center" vertical="center" wrapText="1"/>
      <protection locked="0"/>
    </xf>
    <xf numFmtId="0" fontId="9" fillId="0" borderId="0" xfId="71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9" applyFont="1" applyAlignment="1" applyProtection="1">
      <alignment horizontal="right"/>
      <protection/>
    </xf>
    <xf numFmtId="0" fontId="4" fillId="0" borderId="0" xfId="68" applyNumberFormat="1" applyFont="1" applyAlignment="1" applyProtection="1">
      <alignment horizontal="left" vertical="center" wrapText="1"/>
      <protection locked="0"/>
    </xf>
    <xf numFmtId="192" fontId="4" fillId="0" borderId="0" xfId="69" applyNumberFormat="1" applyFont="1" applyAlignment="1" applyProtection="1">
      <alignment horizontal="left" vertical="justify"/>
      <protection locked="0"/>
    </xf>
    <xf numFmtId="0" fontId="4" fillId="0" borderId="0" xfId="68" applyFont="1" applyAlignment="1" applyProtection="1">
      <alignment horizontal="left"/>
      <protection locked="0"/>
    </xf>
    <xf numFmtId="0" fontId="68" fillId="0" borderId="0" xfId="0" applyFont="1" applyBorder="1" applyAlignment="1">
      <alignment horizontal="right" vertical="center" wrapText="1"/>
    </xf>
    <xf numFmtId="0" fontId="6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6" fillId="34" borderId="10" xfId="59" applyNumberFormat="1" applyFont="1" applyFill="1" applyBorder="1" applyAlignment="1" applyProtection="1">
      <alignment/>
      <protection locked="0"/>
    </xf>
    <xf numFmtId="49" fontId="46" fillId="34" borderId="24" xfId="59" applyNumberFormat="1" applyFont="1" applyFill="1" applyBorder="1" applyAlignment="1" applyProtection="1">
      <alignment/>
      <protection locked="0"/>
    </xf>
    <xf numFmtId="49" fontId="46" fillId="34" borderId="16" xfId="59" applyNumberFormat="1" applyFont="1" applyFill="1" applyBorder="1" applyAlignment="1" applyProtection="1">
      <alignment/>
      <protection locked="0"/>
    </xf>
    <xf numFmtId="0" fontId="42" fillId="0" borderId="18" xfId="75" applyFont="1" applyBorder="1" applyAlignment="1" applyProtection="1">
      <alignment horizontal="centerContinuous" vertical="center" wrapText="1"/>
      <protection/>
    </xf>
    <xf numFmtId="0" fontId="43" fillId="0" borderId="24" xfId="75" applyFont="1" applyBorder="1" applyAlignment="1" applyProtection="1">
      <alignment horizontal="centerContinuous" vertical="center" wrapText="1"/>
      <protection/>
    </xf>
    <xf numFmtId="0" fontId="42" fillId="0" borderId="23" xfId="75" applyFont="1" applyBorder="1" applyAlignment="1" applyProtection="1">
      <alignment horizontal="centerContinuous" vertical="center" wrapText="1"/>
      <protection/>
    </xf>
    <xf numFmtId="0" fontId="43" fillId="0" borderId="25" xfId="75" applyFont="1" applyBorder="1" applyAlignment="1" applyProtection="1">
      <alignment horizontal="centerContinuous" vertical="center" wrapText="1"/>
      <protection/>
    </xf>
    <xf numFmtId="0" fontId="42" fillId="0" borderId="23" xfId="75" applyFont="1" applyBorder="1" applyAlignment="1" applyProtection="1">
      <alignment horizontal="centerContinuous" vertical="center"/>
      <protection/>
    </xf>
    <xf numFmtId="0" fontId="42" fillId="0" borderId="25" xfId="75" applyFont="1" applyBorder="1" applyAlignment="1" applyProtection="1">
      <alignment horizontal="centerContinuous" vertical="center"/>
      <protection/>
    </xf>
    <xf numFmtId="0" fontId="43" fillId="0" borderId="10" xfId="75" applyFont="1" applyBorder="1" applyAlignment="1" applyProtection="1">
      <alignment horizontal="right" vertical="center" wrapText="1"/>
      <protection/>
    </xf>
    <xf numFmtId="0" fontId="43" fillId="0" borderId="18" xfId="75" applyFont="1" applyBorder="1" applyAlignment="1" applyProtection="1">
      <alignment horizontal="left" vertical="center" wrapText="1"/>
      <protection/>
    </xf>
    <xf numFmtId="0" fontId="43" fillId="0" borderId="24" xfId="75" applyFont="1" applyBorder="1" applyAlignment="1" applyProtection="1">
      <alignment horizontal="left" vertical="center" wrapText="1"/>
      <protection/>
    </xf>
    <xf numFmtId="0" fontId="43" fillId="0" borderId="10" xfId="75" applyFont="1" applyBorder="1" applyAlignment="1" applyProtection="1">
      <alignment horizontal="right"/>
      <protection/>
    </xf>
    <xf numFmtId="0" fontId="43" fillId="0" borderId="0" xfId="63" applyFont="1" applyProtection="1">
      <alignment/>
      <protection/>
    </xf>
    <xf numFmtId="0" fontId="45" fillId="0" borderId="0" xfId="63" applyFont="1" applyFill="1" applyProtection="1">
      <alignment/>
      <protection/>
    </xf>
    <xf numFmtId="0" fontId="43" fillId="0" borderId="0" xfId="63" applyFont="1" applyFill="1" applyProtection="1">
      <alignment/>
      <protection/>
    </xf>
    <xf numFmtId="49" fontId="43" fillId="34" borderId="10" xfId="75" applyNumberFormat="1" applyFont="1" applyFill="1" applyBorder="1" applyAlignment="1" applyProtection="1">
      <alignment horizontal="left" vertical="center" wrapText="1"/>
      <protection locked="0"/>
    </xf>
    <xf numFmtId="14" fontId="43" fillId="34" borderId="10" xfId="75" applyNumberFormat="1" applyFont="1" applyFill="1" applyBorder="1" applyAlignment="1" applyProtection="1">
      <alignment horizontal="centerContinuous" vertical="center" wrapText="1"/>
      <protection locked="0"/>
    </xf>
    <xf numFmtId="49" fontId="43" fillId="34" borderId="10" xfId="75" applyNumberFormat="1" applyFont="1" applyFill="1" applyBorder="1" applyProtection="1">
      <alignment/>
      <protection locked="0"/>
    </xf>
    <xf numFmtId="0" fontId="42" fillId="0" borderId="19" xfId="75" applyFont="1" applyBorder="1" applyAlignment="1" applyProtection="1">
      <alignment horizontal="centerContinuous" vertical="center" wrapText="1"/>
      <protection/>
    </xf>
    <xf numFmtId="0" fontId="43" fillId="0" borderId="39" xfId="75" applyFont="1" applyBorder="1" applyAlignment="1" applyProtection="1">
      <alignment horizontal="centerContinuous" vertical="center" wrapText="1"/>
      <protection/>
    </xf>
    <xf numFmtId="49" fontId="70" fillId="0" borderId="19" xfId="75" applyNumberFormat="1" applyFont="1" applyFill="1" applyBorder="1" applyAlignment="1" applyProtection="1">
      <alignment horizontal="centerContinuous"/>
      <protection/>
    </xf>
    <xf numFmtId="0" fontId="71" fillId="0" borderId="39" xfId="75" applyFont="1" applyFill="1" applyBorder="1" applyAlignment="1" applyProtection="1">
      <alignment horizontal="centerContinuous" vertical="center" wrapText="1"/>
      <protection/>
    </xf>
    <xf numFmtId="0" fontId="42" fillId="0" borderId="23" xfId="75" applyFont="1" applyFill="1" applyBorder="1" applyAlignment="1" applyProtection="1">
      <alignment horizontal="centerContinuous" vertical="center" wrapText="1"/>
      <protection/>
    </xf>
    <xf numFmtId="0" fontId="43" fillId="0" borderId="25" xfId="75" applyFont="1" applyFill="1" applyBorder="1" applyAlignment="1" applyProtection="1">
      <alignment horizontal="centerContinuous" vertical="center" wrapText="1"/>
      <protection/>
    </xf>
    <xf numFmtId="0" fontId="70" fillId="0" borderId="19" xfId="75" applyFont="1" applyBorder="1" applyAlignment="1" applyProtection="1">
      <alignment horizontal="centerContinuous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uro 2" xfId="49"/>
    <cellStyle name="Euro 3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16" xfId="63"/>
    <cellStyle name="Normal 2" xfId="64"/>
    <cellStyle name="Normal 3" xfId="65"/>
    <cellStyle name="Normal_El. 7.3" xfId="66"/>
    <cellStyle name="Normal_El. 7.4" xfId="67"/>
    <cellStyle name="Normal_El. 7.5" xfId="68"/>
    <cellStyle name="Normal_El.7.2" xfId="69"/>
    <cellStyle name="Normal_Spravki_kod" xfId="70"/>
    <cellStyle name="Normal_Баланс" xfId="71"/>
    <cellStyle name="Normal_Отч.парич.поток" xfId="72"/>
    <cellStyle name="Normal_Отч.прих-разх" xfId="73"/>
    <cellStyle name="Normal_Отч.собств.кап." xfId="74"/>
    <cellStyle name="Normal_Финансов отчет" xfId="75"/>
    <cellStyle name="Note" xfId="76"/>
    <cellStyle name="Output" xfId="77"/>
    <cellStyle name="Percent" xfId="78"/>
    <cellStyle name="Percent 2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4">
      <selection activeCell="B11" sqref="B11"/>
    </sheetView>
  </sheetViews>
  <sheetFormatPr defaultColWidth="9.00390625" defaultRowHeight="12.75"/>
  <cols>
    <col min="1" max="1" width="34.125" style="0" customWidth="1"/>
    <col min="2" max="2" width="58.375" style="0" customWidth="1"/>
  </cols>
  <sheetData>
    <row r="1" spans="1:2" ht="15.75">
      <c r="A1" s="638" t="s">
        <v>877</v>
      </c>
      <c r="B1" s="639"/>
    </row>
    <row r="2" spans="1:2" ht="15.75">
      <c r="A2" s="660" t="s">
        <v>878</v>
      </c>
      <c r="B2" s="655"/>
    </row>
    <row r="3" spans="1:2" ht="15.75">
      <c r="A3" s="656" t="s">
        <v>879</v>
      </c>
      <c r="B3" s="657"/>
    </row>
    <row r="4" spans="1:2" ht="31.5">
      <c r="A4" s="654" t="s">
        <v>880</v>
      </c>
      <c r="B4" s="655"/>
    </row>
    <row r="5" spans="1:2" ht="47.25">
      <c r="A5" s="658" t="s">
        <v>881</v>
      </c>
      <c r="B5" s="659"/>
    </row>
    <row r="6" spans="1:2" ht="12.75">
      <c r="A6" s="634"/>
      <c r="B6" s="634"/>
    </row>
    <row r="7" spans="1:2" ht="15.75">
      <c r="A7" s="638"/>
      <c r="B7" s="639"/>
    </row>
    <row r="8" spans="1:2" ht="15.75">
      <c r="A8" s="642" t="s">
        <v>882</v>
      </c>
      <c r="B8" s="643"/>
    </row>
    <row r="9" spans="1:2" ht="15.75">
      <c r="A9" s="644" t="s">
        <v>883</v>
      </c>
      <c r="B9" s="652">
        <v>43466</v>
      </c>
    </row>
    <row r="10" spans="1:2" ht="15.75">
      <c r="A10" s="644" t="s">
        <v>884</v>
      </c>
      <c r="B10" s="652">
        <v>43830</v>
      </c>
    </row>
    <row r="11" spans="1:2" ht="15.75">
      <c r="A11" s="644" t="s">
        <v>885</v>
      </c>
      <c r="B11" s="652">
        <v>43971</v>
      </c>
    </row>
    <row r="12" spans="1:2" ht="15.75">
      <c r="A12" s="645"/>
      <c r="B12" s="646"/>
    </row>
    <row r="13" spans="1:2" ht="15.75">
      <c r="A13" s="640" t="s">
        <v>886</v>
      </c>
      <c r="B13" s="641"/>
    </row>
    <row r="14" spans="1:2" ht="31.5">
      <c r="A14" s="644" t="s">
        <v>887</v>
      </c>
      <c r="B14" s="651" t="s">
        <v>888</v>
      </c>
    </row>
    <row r="15" spans="1:2" ht="15.75">
      <c r="A15" s="647" t="s">
        <v>889</v>
      </c>
      <c r="B15" s="653" t="s">
        <v>890</v>
      </c>
    </row>
    <row r="16" spans="1:2" ht="31.5">
      <c r="A16" s="644" t="s">
        <v>891</v>
      </c>
      <c r="B16" s="651" t="s">
        <v>892</v>
      </c>
    </row>
    <row r="17" spans="1:2" ht="15.75">
      <c r="A17" s="644" t="s">
        <v>893</v>
      </c>
      <c r="B17" s="651" t="s">
        <v>894</v>
      </c>
    </row>
    <row r="18" spans="1:2" ht="15.75">
      <c r="A18" s="644" t="s">
        <v>895</v>
      </c>
      <c r="B18" s="651" t="s">
        <v>896</v>
      </c>
    </row>
    <row r="19" spans="1:2" ht="15.75">
      <c r="A19" s="644" t="s">
        <v>897</v>
      </c>
      <c r="B19" s="651" t="s">
        <v>898</v>
      </c>
    </row>
    <row r="20" spans="1:2" ht="15.75">
      <c r="A20" s="644" t="s">
        <v>899</v>
      </c>
      <c r="B20" s="651" t="s">
        <v>898</v>
      </c>
    </row>
    <row r="21" spans="1:2" ht="15.75">
      <c r="A21" s="647" t="s">
        <v>900</v>
      </c>
      <c r="B21" s="653" t="s">
        <v>901</v>
      </c>
    </row>
    <row r="22" spans="1:2" ht="15.75">
      <c r="A22" s="647" t="s">
        <v>902</v>
      </c>
      <c r="B22" s="653" t="s">
        <v>903</v>
      </c>
    </row>
    <row r="23" spans="1:2" ht="15.75">
      <c r="A23" s="647" t="s">
        <v>904</v>
      </c>
      <c r="B23" s="637" t="s">
        <v>905</v>
      </c>
    </row>
    <row r="24" spans="1:2" ht="15.75">
      <c r="A24" s="647" t="s">
        <v>906</v>
      </c>
      <c r="B24" s="636" t="s">
        <v>907</v>
      </c>
    </row>
    <row r="25" spans="1:2" ht="15.75">
      <c r="A25" s="644" t="s">
        <v>908</v>
      </c>
      <c r="B25" s="635" t="s">
        <v>909</v>
      </c>
    </row>
    <row r="26" spans="1:2" ht="15.75">
      <c r="A26" s="647" t="s">
        <v>910</v>
      </c>
      <c r="B26" s="653" t="s">
        <v>911</v>
      </c>
    </row>
    <row r="27" spans="1:2" ht="15.75">
      <c r="A27" s="647" t="s">
        <v>912</v>
      </c>
      <c r="B27" s="653" t="s">
        <v>913</v>
      </c>
    </row>
    <row r="28" spans="1:2" ht="15.75">
      <c r="A28" s="648"/>
      <c r="B28" s="648"/>
    </row>
    <row r="29" spans="1:2" ht="15.75">
      <c r="A29" s="649" t="s">
        <v>914</v>
      </c>
      <c r="B29" s="65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J10:N30"/>
  <sheetViews>
    <sheetView zoomScalePageLayoutView="0" workbookViewId="0" topLeftCell="A1">
      <selection activeCell="F30" sqref="F30"/>
    </sheetView>
  </sheetViews>
  <sheetFormatPr defaultColWidth="9.00390625" defaultRowHeight="12.75"/>
  <sheetData>
    <row r="10" spans="10:14" ht="12.75">
      <c r="J10" s="633"/>
      <c r="K10" s="633"/>
      <c r="L10" s="633"/>
      <c r="M10" s="633"/>
      <c r="N10" s="633"/>
    </row>
    <row r="11" spans="10:14" ht="12.75">
      <c r="J11" s="633"/>
      <c r="K11" s="633"/>
      <c r="L11" s="633"/>
      <c r="M11" s="633"/>
      <c r="N11" s="633"/>
    </row>
    <row r="12" spans="10:14" ht="12.75">
      <c r="J12" s="633"/>
      <c r="K12" s="633"/>
      <c r="L12" s="633"/>
      <c r="M12" s="633"/>
      <c r="N12" s="633"/>
    </row>
    <row r="13" spans="10:14" ht="15.75">
      <c r="J13" s="633"/>
      <c r="K13" s="633"/>
      <c r="L13" s="632"/>
      <c r="M13" s="633"/>
      <c r="N13" s="633"/>
    </row>
    <row r="14" spans="10:14" ht="15.75">
      <c r="J14" s="633"/>
      <c r="K14" s="633"/>
      <c r="L14" s="632"/>
      <c r="M14" s="633"/>
      <c r="N14" s="633"/>
    </row>
    <row r="15" spans="10:14" ht="15.75">
      <c r="J15" s="633"/>
      <c r="K15" s="633"/>
      <c r="L15" s="632"/>
      <c r="M15" s="633"/>
      <c r="N15" s="633"/>
    </row>
    <row r="16" spans="10:14" ht="15.75">
      <c r="J16" s="633"/>
      <c r="K16" s="633"/>
      <c r="L16" s="632"/>
      <c r="M16" s="633"/>
      <c r="N16" s="633"/>
    </row>
    <row r="17" spans="10:14" ht="15.75">
      <c r="J17" s="633"/>
      <c r="K17" s="633"/>
      <c r="L17" s="632"/>
      <c r="M17" s="633"/>
      <c r="N17" s="633"/>
    </row>
    <row r="18" spans="10:14" ht="15.75">
      <c r="J18" s="633"/>
      <c r="K18" s="633"/>
      <c r="L18" s="632"/>
      <c r="M18" s="633"/>
      <c r="N18" s="633"/>
    </row>
    <row r="19" spans="10:14" ht="15.75">
      <c r="J19" s="633"/>
      <c r="K19" s="633"/>
      <c r="L19" s="632"/>
      <c r="M19" s="633"/>
      <c r="N19" s="633"/>
    </row>
    <row r="20" spans="10:14" ht="15.75">
      <c r="J20" s="633"/>
      <c r="K20" s="633"/>
      <c r="L20" s="632"/>
      <c r="M20" s="633"/>
      <c r="N20" s="633"/>
    </row>
    <row r="21" spans="10:14" ht="15.75">
      <c r="J21" s="633"/>
      <c r="K21" s="633"/>
      <c r="L21" s="632"/>
      <c r="M21" s="633"/>
      <c r="N21" s="633"/>
    </row>
    <row r="22" spans="10:14" ht="15.75">
      <c r="J22" s="633"/>
      <c r="K22" s="633"/>
      <c r="L22" s="632"/>
      <c r="M22" s="633"/>
      <c r="N22" s="633"/>
    </row>
    <row r="23" spans="10:14" ht="15.75">
      <c r="J23" s="633"/>
      <c r="K23" s="633"/>
      <c r="L23" s="632"/>
      <c r="M23" s="633"/>
      <c r="N23" s="633"/>
    </row>
    <row r="24" spans="10:14" ht="15.75">
      <c r="J24" s="633"/>
      <c r="K24" s="633"/>
      <c r="L24" s="632"/>
      <c r="M24" s="633"/>
      <c r="N24" s="633"/>
    </row>
    <row r="25" spans="10:14" ht="15.75">
      <c r="J25" s="633"/>
      <c r="K25" s="633"/>
      <c r="L25" s="631"/>
      <c r="M25" s="633"/>
      <c r="N25" s="633"/>
    </row>
    <row r="26" spans="10:14" ht="12.75">
      <c r="J26" s="633"/>
      <c r="K26" s="633"/>
      <c r="L26" s="633"/>
      <c r="M26" s="633"/>
      <c r="N26" s="633"/>
    </row>
    <row r="27" spans="10:14" ht="12.75">
      <c r="J27" s="633"/>
      <c r="K27" s="633"/>
      <c r="L27" s="633"/>
      <c r="M27" s="633"/>
      <c r="N27" s="633"/>
    </row>
    <row r="28" spans="10:14" ht="12.75">
      <c r="J28" s="633"/>
      <c r="K28" s="633"/>
      <c r="L28" s="633"/>
      <c r="M28" s="633"/>
      <c r="N28" s="633"/>
    </row>
    <row r="29" spans="10:14" ht="12.75">
      <c r="J29" s="633"/>
      <c r="K29" s="633"/>
      <c r="L29" s="633"/>
      <c r="M29" s="633"/>
      <c r="N29" s="633"/>
    </row>
    <row r="30" spans="10:14" ht="12.75">
      <c r="J30" s="633"/>
      <c r="K30" s="633"/>
      <c r="L30" s="633"/>
      <c r="M30" s="633"/>
      <c r="N30" s="6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0">
      <selection activeCell="D96" sqref="D9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148111353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1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</v>
      </c>
      <c r="D19" s="155">
        <f>SUM(D11:D18)</f>
        <v>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3888</v>
      </c>
      <c r="H21" s="156">
        <f>SUM(H22:H24)</f>
        <v>3881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3888</v>
      </c>
      <c r="H22" s="152">
        <v>3881</v>
      </c>
    </row>
    <row r="23" spans="1:13" ht="15">
      <c r="A23" s="235" t="s">
        <v>66</v>
      </c>
      <c r="B23" s="241" t="s">
        <v>67</v>
      </c>
      <c r="C23" s="151">
        <v>4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92</v>
      </c>
      <c r="D24" s="151">
        <v>105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3888</v>
      </c>
      <c r="H25" s="154">
        <f>H19+H20+H21</f>
        <v>3881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96</v>
      </c>
      <c r="D27" s="155">
        <f>SUM(D23:D26)</f>
        <v>108</v>
      </c>
      <c r="E27" s="253" t="s">
        <v>83</v>
      </c>
      <c r="F27" s="242" t="s">
        <v>84</v>
      </c>
      <c r="G27" s="154">
        <f>SUM(G28:G30)</f>
        <v>6632</v>
      </c>
      <c r="H27" s="154">
        <f>SUM(H28:H30)</f>
        <v>8183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6632</v>
      </c>
      <c r="H28" s="152">
        <v>8183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129</v>
      </c>
      <c r="H31" s="152">
        <v>70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6761</v>
      </c>
      <c r="H33" s="154">
        <f>H27+H31+H32</f>
        <v>8253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42151</v>
      </c>
      <c r="D34" s="155">
        <f>SUM(D35:D38)</f>
        <v>42131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42151</v>
      </c>
      <c r="D35" s="151">
        <v>42131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51006</v>
      </c>
      <c r="H36" s="154">
        <f>H25+H17+H33</f>
        <v>52491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42151</v>
      </c>
      <c r="D45" s="155">
        <f>D34+D39+D44</f>
        <v>42131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8238</v>
      </c>
      <c r="D47" s="151">
        <v>8364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8238</v>
      </c>
      <c r="D51" s="155">
        <f>SUM(D47:D50)</f>
        <v>8364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11</v>
      </c>
      <c r="D54" s="151">
        <v>13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50500</v>
      </c>
      <c r="D55" s="155">
        <f>D19+D20+D21+D27+D32+D45+D51+D53+D54</f>
        <v>50621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55</v>
      </c>
      <c r="H61" s="154">
        <f>SUM(H62:H68)</f>
        <v>46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34</v>
      </c>
      <c r="H66" s="152">
        <f>21+5</f>
        <v>26</v>
      </c>
    </row>
    <row r="67" spans="1:8" ht="15">
      <c r="A67" s="235" t="s">
        <v>207</v>
      </c>
      <c r="B67" s="241" t="s">
        <v>208</v>
      </c>
      <c r="C67" s="151">
        <v>555</v>
      </c>
      <c r="D67" s="151">
        <v>1910</v>
      </c>
      <c r="E67" s="237" t="s">
        <v>209</v>
      </c>
      <c r="F67" s="242" t="s">
        <v>210</v>
      </c>
      <c r="G67" s="152">
        <v>9</v>
      </c>
      <c r="H67" s="152">
        <v>7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10</v>
      </c>
      <c r="H68" s="152">
        <v>11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55</v>
      </c>
      <c r="H71" s="161">
        <f>H59+H60+H61+H69+H70</f>
        <v>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555</v>
      </c>
      <c r="D75" s="155">
        <f>SUM(D67:D74)</f>
        <v>1910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55</v>
      </c>
      <c r="H79" s="162">
        <f>H71+H74+H75+H76</f>
        <v>46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561</v>
      </c>
      <c r="D93" s="155">
        <f>D64+D75+D84+D91+D92</f>
        <v>1916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51061</v>
      </c>
      <c r="D94" s="164">
        <f>D93+D55</f>
        <v>52537</v>
      </c>
      <c r="E94" s="449" t="s">
        <v>270</v>
      </c>
      <c r="F94" s="289" t="s">
        <v>271</v>
      </c>
      <c r="G94" s="165">
        <f>G36+G39+G55+G79</f>
        <v>51061</v>
      </c>
      <c r="H94" s="165">
        <f>H36+H39+H55+H79</f>
        <v>52537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915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D49" sqref="D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БГ  АГРО  АД</v>
      </c>
      <c r="C2" s="585"/>
      <c r="D2" s="585"/>
      <c r="E2" s="585"/>
      <c r="F2" s="587" t="s">
        <v>2</v>
      </c>
      <c r="G2" s="587"/>
      <c r="H2" s="526">
        <f>'справка №1-БАЛАНС'!H3</f>
        <v>148111353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31.12.2019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</v>
      </c>
      <c r="D9" s="46">
        <v>6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224</v>
      </c>
      <c r="D10" s="46">
        <v>249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16</v>
      </c>
      <c r="D11" s="46">
        <v>15</v>
      </c>
      <c r="E11" s="300" t="s">
        <v>293</v>
      </c>
      <c r="F11" s="549" t="s">
        <v>294</v>
      </c>
      <c r="G11" s="550">
        <v>469</v>
      </c>
      <c r="H11" s="550">
        <v>421</v>
      </c>
    </row>
    <row r="12" spans="1:8" ht="12">
      <c r="A12" s="298" t="s">
        <v>295</v>
      </c>
      <c r="B12" s="299" t="s">
        <v>296</v>
      </c>
      <c r="C12" s="46">
        <v>392</v>
      </c>
      <c r="D12" s="46">
        <v>325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42</v>
      </c>
      <c r="D13" s="46">
        <v>35</v>
      </c>
      <c r="E13" s="301" t="s">
        <v>51</v>
      </c>
      <c r="F13" s="551" t="s">
        <v>300</v>
      </c>
      <c r="G13" s="548">
        <f>SUM(G9:G12)</f>
        <v>469</v>
      </c>
      <c r="H13" s="548">
        <f>SUM(H9:H12)</f>
        <v>421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</v>
      </c>
      <c r="D16" s="47">
        <v>18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682</v>
      </c>
      <c r="D19" s="49">
        <f>SUM(D9:D15)+D16</f>
        <v>648</v>
      </c>
      <c r="E19" s="304" t="s">
        <v>317</v>
      </c>
      <c r="F19" s="552" t="s">
        <v>318</v>
      </c>
      <c r="G19" s="550">
        <v>211</v>
      </c>
      <c r="H19" s="550">
        <v>265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100</v>
      </c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34</v>
      </c>
      <c r="H21" s="550">
        <v>44</v>
      </c>
    </row>
    <row r="22" spans="1:8" ht="24">
      <c r="A22" s="304" t="s">
        <v>324</v>
      </c>
      <c r="B22" s="305" t="s">
        <v>325</v>
      </c>
      <c r="C22" s="46"/>
      <c r="D22" s="46">
        <v>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345</v>
      </c>
      <c r="H24" s="548">
        <f>SUM(H19:H23)</f>
        <v>309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682</v>
      </c>
      <c r="D28" s="50">
        <f>D26+D19</f>
        <v>652</v>
      </c>
      <c r="E28" s="127" t="s">
        <v>339</v>
      </c>
      <c r="F28" s="554" t="s">
        <v>340</v>
      </c>
      <c r="G28" s="548">
        <f>G13+G15+G24</f>
        <v>814</v>
      </c>
      <c r="H28" s="548">
        <f>H13+H15+H24</f>
        <v>730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132</v>
      </c>
      <c r="D30" s="50">
        <f>IF((H28-D28)&gt;0,H28-D28,0)</f>
        <v>78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682</v>
      </c>
      <c r="D33" s="49">
        <f>D28-D31+D32</f>
        <v>652</v>
      </c>
      <c r="E33" s="127" t="s">
        <v>353</v>
      </c>
      <c r="F33" s="554" t="s">
        <v>354</v>
      </c>
      <c r="G33" s="53">
        <f>G32-G31+G28</f>
        <v>814</v>
      </c>
      <c r="H33" s="53">
        <f>H32-H31+H28</f>
        <v>730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132</v>
      </c>
      <c r="D34" s="50">
        <f>IF((H33-D33)&gt;0,H33-D33,0)</f>
        <v>78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</v>
      </c>
      <c r="D35" s="49">
        <f>D36+D37+D38</f>
        <v>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</v>
      </c>
      <c r="D36" s="46">
        <v>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4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129</v>
      </c>
      <c r="D39" s="460">
        <f>+IF((H33-D33-D35)&gt;0,H33-D33-D35,0)</f>
        <v>70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129</v>
      </c>
      <c r="D41" s="52">
        <f>IF(H39=0,IF(D39-D40&gt;0,D39-D40+H40,0),IF(H39-H40&lt;0,H40-H39+D39,0))</f>
        <v>70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814</v>
      </c>
      <c r="D42" s="53">
        <f>D33+D35+D39</f>
        <v>730</v>
      </c>
      <c r="E42" s="128" t="s">
        <v>380</v>
      </c>
      <c r="F42" s="129" t="s">
        <v>381</v>
      </c>
      <c r="G42" s="53">
        <f>G39+G33</f>
        <v>814</v>
      </c>
      <c r="H42" s="53">
        <f>H39+H33</f>
        <v>730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43971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10">
      <pane xSplit="1" topLeftCell="C1" activePane="topRight" state="frozen"/>
      <selection pane="topLeft" activeCell="A1" sqref="A1"/>
      <selection pane="topRight" activeCell="C50" sqref="C50:D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БГ  АГРО  АД</v>
      </c>
      <c r="C4" s="541" t="s">
        <v>2</v>
      </c>
      <c r="D4" s="541">
        <f>'справка №1-БАЛАНС'!H3</f>
        <v>148111353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31.12.2019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576</v>
      </c>
      <c r="D10" s="54">
        <v>505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-272</v>
      </c>
      <c r="D11" s="54">
        <v>-325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-423</v>
      </c>
      <c r="D13" s="54">
        <v>-350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-50</v>
      </c>
      <c r="D14" s="54">
        <v>-33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-176</v>
      </c>
      <c r="D20" s="55">
        <f>SUM(D10:D19)</f>
        <v>-204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</v>
      </c>
      <c r="D22" s="54">
        <v>-25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-6509</v>
      </c>
      <c r="D24" s="54">
        <v>-34805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4.25" customHeight="1">
      <c r="A25" s="332" t="s">
        <v>416</v>
      </c>
      <c r="B25" s="333" t="s">
        <v>417</v>
      </c>
      <c r="C25" s="54">
        <v>7981</v>
      </c>
      <c r="D25" s="54">
        <v>39093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222</v>
      </c>
      <c r="D26" s="54">
        <v>305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f>-1162</f>
        <v>-1162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100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1790</v>
      </c>
      <c r="D32" s="55">
        <f>SUM(D22:D31)</f>
        <v>3406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-774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-4</v>
      </c>
      <c r="E39" s="130"/>
      <c r="F39" s="130"/>
    </row>
    <row r="40" spans="1:6" ht="12">
      <c r="A40" s="332" t="s">
        <v>444</v>
      </c>
      <c r="B40" s="333" t="s">
        <v>445</v>
      </c>
      <c r="C40" s="54">
        <v>-1614</v>
      </c>
      <c r="D40" s="54">
        <v>-2421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-1614</v>
      </c>
      <c r="D42" s="55">
        <f>SUM(D34:D41)</f>
        <v>-3199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</v>
      </c>
      <c r="D44" s="132">
        <v>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</v>
      </c>
      <c r="D45" s="55">
        <f>D44+D43</f>
        <v>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</v>
      </c>
      <c r="D46" s="56">
        <v>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916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C24" sqref="C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БГ  АГРО 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148111353</v>
      </c>
      <c r="N3" s="2"/>
    </row>
    <row r="4" spans="1:15" s="532" customFormat="1" ht="14.2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31.12.2019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3.2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3881</v>
      </c>
      <c r="G11" s="58">
        <f>'справка №1-БАЛАНС'!H23</f>
        <v>0</v>
      </c>
      <c r="H11" s="60"/>
      <c r="I11" s="58">
        <f>'справка №1-БАЛАНС'!H28+'справка №1-БАЛАНС'!H31</f>
        <v>8253</v>
      </c>
      <c r="J11" s="58">
        <f>'справка №1-БАЛАНС'!H29+'справка №1-БАЛАНС'!H32</f>
        <v>0</v>
      </c>
      <c r="K11" s="60"/>
      <c r="L11" s="344">
        <f>SUM(C11:K11)</f>
        <v>52491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3881</v>
      </c>
      <c r="G15" s="61">
        <f t="shared" si="2"/>
        <v>0</v>
      </c>
      <c r="H15" s="61">
        <f t="shared" si="2"/>
        <v>0</v>
      </c>
      <c r="I15" s="61">
        <f t="shared" si="2"/>
        <v>8253</v>
      </c>
      <c r="J15" s="61">
        <f t="shared" si="2"/>
        <v>0</v>
      </c>
      <c r="K15" s="61">
        <f t="shared" si="2"/>
        <v>0</v>
      </c>
      <c r="L15" s="344">
        <f t="shared" si="1"/>
        <v>52491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129</v>
      </c>
      <c r="J16" s="345">
        <f>+'справка №1-БАЛАНС'!G32</f>
        <v>0</v>
      </c>
      <c r="K16" s="60"/>
      <c r="L16" s="344">
        <f t="shared" si="1"/>
        <v>129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</v>
      </c>
      <c r="G17" s="62">
        <f t="shared" si="3"/>
        <v>0</v>
      </c>
      <c r="H17" s="62">
        <f t="shared" si="3"/>
        <v>0</v>
      </c>
      <c r="I17" s="62">
        <f t="shared" si="3"/>
        <v>-1621</v>
      </c>
      <c r="J17" s="62">
        <f>J18+J19</f>
        <v>0</v>
      </c>
      <c r="K17" s="62">
        <f t="shared" si="3"/>
        <v>0</v>
      </c>
      <c r="L17" s="344">
        <f t="shared" si="1"/>
        <v>-1614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-1614</v>
      </c>
      <c r="J18" s="60"/>
      <c r="K18" s="60"/>
      <c r="L18" s="344">
        <f t="shared" si="1"/>
        <v>-1614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</v>
      </c>
      <c r="G19" s="60"/>
      <c r="H19" s="60"/>
      <c r="I19" s="60">
        <v>-7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3.2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3888</v>
      </c>
      <c r="G29" s="59">
        <f t="shared" si="6"/>
        <v>0</v>
      </c>
      <c r="H29" s="59">
        <f t="shared" si="6"/>
        <v>0</v>
      </c>
      <c r="I29" s="59">
        <f t="shared" si="6"/>
        <v>6761</v>
      </c>
      <c r="J29" s="59">
        <f t="shared" si="6"/>
        <v>0</v>
      </c>
      <c r="K29" s="59">
        <f t="shared" si="6"/>
        <v>0</v>
      </c>
      <c r="L29" s="344">
        <f t="shared" si="1"/>
        <v>51006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3888</v>
      </c>
      <c r="G32" s="59">
        <f t="shared" si="7"/>
        <v>0</v>
      </c>
      <c r="H32" s="59">
        <f t="shared" si="7"/>
        <v>0</v>
      </c>
      <c r="I32" s="59">
        <f t="shared" si="7"/>
        <v>6761</v>
      </c>
      <c r="J32" s="59">
        <f t="shared" si="7"/>
        <v>0</v>
      </c>
      <c r="K32" s="59">
        <f t="shared" si="7"/>
        <v>0</v>
      </c>
      <c r="L32" s="344">
        <f t="shared" si="1"/>
        <v>51006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917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7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7.25" customHeight="1">
      <c r="A2" s="602" t="s">
        <v>384</v>
      </c>
      <c r="B2" s="603"/>
      <c r="C2" s="604" t="str">
        <f>'справка №1-БАЛАНС'!E3</f>
        <v>БГ  АГРО  АД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148111353</v>
      </c>
      <c r="P2" s="483"/>
      <c r="Q2" s="483"/>
      <c r="R2" s="526"/>
    </row>
    <row r="3" spans="1:18" ht="15">
      <c r="A3" s="602" t="s">
        <v>5</v>
      </c>
      <c r="B3" s="603"/>
      <c r="C3" s="605" t="str">
        <f>'справка №1-БАЛАНС'!E5</f>
        <v>31.12.2019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28</v>
      </c>
      <c r="E11" s="189"/>
      <c r="F11" s="189"/>
      <c r="G11" s="74">
        <f t="shared" si="2"/>
        <v>28</v>
      </c>
      <c r="H11" s="65"/>
      <c r="I11" s="65"/>
      <c r="J11" s="74">
        <f t="shared" si="3"/>
        <v>28</v>
      </c>
      <c r="K11" s="65">
        <v>25</v>
      </c>
      <c r="L11" s="65">
        <v>2</v>
      </c>
      <c r="M11" s="65"/>
      <c r="N11" s="74">
        <f t="shared" si="4"/>
        <v>27</v>
      </c>
      <c r="O11" s="65"/>
      <c r="P11" s="65"/>
      <c r="Q11" s="74">
        <f t="shared" si="0"/>
        <v>27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15</v>
      </c>
      <c r="E14" s="189">
        <v>2</v>
      </c>
      <c r="F14" s="189"/>
      <c r="G14" s="74">
        <f t="shared" si="2"/>
        <v>17</v>
      </c>
      <c r="H14" s="65"/>
      <c r="I14" s="65"/>
      <c r="J14" s="74">
        <f t="shared" si="3"/>
        <v>17</v>
      </c>
      <c r="K14" s="65">
        <v>13</v>
      </c>
      <c r="L14" s="65">
        <v>1</v>
      </c>
      <c r="M14" s="65"/>
      <c r="N14" s="74">
        <f t="shared" si="4"/>
        <v>14</v>
      </c>
      <c r="O14" s="65"/>
      <c r="P14" s="65"/>
      <c r="Q14" s="74">
        <f t="shared" si="0"/>
        <v>14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43</v>
      </c>
      <c r="E17" s="194">
        <f>SUM(E9:E16)</f>
        <v>2</v>
      </c>
      <c r="F17" s="194">
        <f>SUM(F9:F16)</f>
        <v>0</v>
      </c>
      <c r="G17" s="74">
        <f t="shared" si="2"/>
        <v>45</v>
      </c>
      <c r="H17" s="75">
        <f>SUM(H9:H16)</f>
        <v>0</v>
      </c>
      <c r="I17" s="75">
        <f>SUM(I9:I16)</f>
        <v>0</v>
      </c>
      <c r="J17" s="74">
        <f t="shared" si="3"/>
        <v>45</v>
      </c>
      <c r="K17" s="75">
        <f>SUM(K9:K16)</f>
        <v>38</v>
      </c>
      <c r="L17" s="75">
        <f>SUM(L9:L16)</f>
        <v>3</v>
      </c>
      <c r="M17" s="75">
        <f>SUM(M9:M16)</f>
        <v>0</v>
      </c>
      <c r="N17" s="74">
        <f t="shared" si="4"/>
        <v>41</v>
      </c>
      <c r="O17" s="75">
        <f>SUM(O9:O16)</f>
        <v>0</v>
      </c>
      <c r="P17" s="75">
        <f>SUM(P9:P16)</f>
        <v>0</v>
      </c>
      <c r="Q17" s="74">
        <f t="shared" si="5"/>
        <v>41</v>
      </c>
      <c r="R17" s="74">
        <f t="shared" si="6"/>
        <v>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</v>
      </c>
      <c r="E21" s="189">
        <v>3</v>
      </c>
      <c r="F21" s="189"/>
      <c r="G21" s="74">
        <f t="shared" si="2"/>
        <v>4</v>
      </c>
      <c r="H21" s="65"/>
      <c r="I21" s="65"/>
      <c r="J21" s="74">
        <f t="shared" si="3"/>
        <v>4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128</v>
      </c>
      <c r="E22" s="189"/>
      <c r="F22" s="189"/>
      <c r="G22" s="74">
        <f t="shared" si="2"/>
        <v>128</v>
      </c>
      <c r="H22" s="65"/>
      <c r="I22" s="65"/>
      <c r="J22" s="74">
        <f t="shared" si="3"/>
        <v>128</v>
      </c>
      <c r="K22" s="65">
        <v>23</v>
      </c>
      <c r="L22" s="65">
        <v>13</v>
      </c>
      <c r="M22" s="65"/>
      <c r="N22" s="74">
        <f t="shared" si="4"/>
        <v>36</v>
      </c>
      <c r="O22" s="65"/>
      <c r="P22" s="65"/>
      <c r="Q22" s="74">
        <f t="shared" si="5"/>
        <v>36</v>
      </c>
      <c r="R22" s="74">
        <f t="shared" si="6"/>
        <v>92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</v>
      </c>
      <c r="E24" s="189"/>
      <c r="F24" s="189">
        <v>2</v>
      </c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131</v>
      </c>
      <c r="E25" s="190">
        <f aca="true" t="shared" si="7" ref="E25:P25">SUM(E21:E24)</f>
        <v>3</v>
      </c>
      <c r="F25" s="190">
        <f t="shared" si="7"/>
        <v>2</v>
      </c>
      <c r="G25" s="67">
        <f t="shared" si="2"/>
        <v>132</v>
      </c>
      <c r="H25" s="66">
        <f t="shared" si="7"/>
        <v>0</v>
      </c>
      <c r="I25" s="66">
        <f t="shared" si="7"/>
        <v>0</v>
      </c>
      <c r="J25" s="67">
        <f t="shared" si="3"/>
        <v>132</v>
      </c>
      <c r="K25" s="66">
        <f t="shared" si="7"/>
        <v>23</v>
      </c>
      <c r="L25" s="66">
        <f t="shared" si="7"/>
        <v>13</v>
      </c>
      <c r="M25" s="66">
        <f t="shared" si="7"/>
        <v>0</v>
      </c>
      <c r="N25" s="67">
        <f t="shared" si="4"/>
        <v>36</v>
      </c>
      <c r="O25" s="66">
        <f t="shared" si="7"/>
        <v>0</v>
      </c>
      <c r="P25" s="66">
        <f t="shared" si="7"/>
        <v>0</v>
      </c>
      <c r="Q25" s="67">
        <f t="shared" si="5"/>
        <v>36</v>
      </c>
      <c r="R25" s="67">
        <f t="shared" si="6"/>
        <v>96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42131</v>
      </c>
      <c r="E27" s="192">
        <f aca="true" t="shared" si="8" ref="E27:P27">SUM(E28:E31)</f>
        <v>20</v>
      </c>
      <c r="F27" s="192">
        <f t="shared" si="8"/>
        <v>0</v>
      </c>
      <c r="G27" s="71">
        <f t="shared" si="2"/>
        <v>42151</v>
      </c>
      <c r="H27" s="70">
        <f t="shared" si="8"/>
        <v>0</v>
      </c>
      <c r="I27" s="70">
        <f t="shared" si="8"/>
        <v>0</v>
      </c>
      <c r="J27" s="71">
        <f t="shared" si="3"/>
        <v>42151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42151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42131</v>
      </c>
      <c r="E28" s="189">
        <v>20</v>
      </c>
      <c r="F28" s="189"/>
      <c r="G28" s="74">
        <f t="shared" si="2"/>
        <v>42151</v>
      </c>
      <c r="H28" s="65"/>
      <c r="I28" s="65"/>
      <c r="J28" s="74">
        <f t="shared" si="3"/>
        <v>42151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42151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42131</v>
      </c>
      <c r="E38" s="194">
        <f aca="true" t="shared" si="12" ref="E38:P38">E27+E32+E37</f>
        <v>20</v>
      </c>
      <c r="F38" s="194">
        <f t="shared" si="12"/>
        <v>0</v>
      </c>
      <c r="G38" s="74">
        <f t="shared" si="2"/>
        <v>42151</v>
      </c>
      <c r="H38" s="75">
        <f t="shared" si="12"/>
        <v>0</v>
      </c>
      <c r="I38" s="75">
        <f t="shared" si="12"/>
        <v>0</v>
      </c>
      <c r="J38" s="74">
        <f t="shared" si="3"/>
        <v>42151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42151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42305</v>
      </c>
      <c r="E40" s="438">
        <f>E17+E18+E19+E25+E38+E39</f>
        <v>25</v>
      </c>
      <c r="F40" s="438">
        <f aca="true" t="shared" si="13" ref="F40:R40">F17+F18+F19+F25+F38+F39</f>
        <v>2</v>
      </c>
      <c r="G40" s="438">
        <f t="shared" si="13"/>
        <v>42328</v>
      </c>
      <c r="H40" s="438">
        <f t="shared" si="13"/>
        <v>0</v>
      </c>
      <c r="I40" s="438">
        <f t="shared" si="13"/>
        <v>0</v>
      </c>
      <c r="J40" s="438">
        <f t="shared" si="13"/>
        <v>42328</v>
      </c>
      <c r="K40" s="438">
        <f t="shared" si="13"/>
        <v>61</v>
      </c>
      <c r="L40" s="438">
        <f t="shared" si="13"/>
        <v>16</v>
      </c>
      <c r="M40" s="438">
        <f t="shared" si="13"/>
        <v>0</v>
      </c>
      <c r="N40" s="438">
        <f t="shared" si="13"/>
        <v>77</v>
      </c>
      <c r="O40" s="438">
        <f t="shared" si="13"/>
        <v>0</v>
      </c>
      <c r="P40" s="438">
        <f t="shared" si="13"/>
        <v>0</v>
      </c>
      <c r="Q40" s="438">
        <f t="shared" si="13"/>
        <v>77</v>
      </c>
      <c r="R40" s="438">
        <f t="shared" si="13"/>
        <v>42251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7"/>
      <c r="L44" s="597"/>
      <c r="M44" s="597"/>
      <c r="N44" s="597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9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4.25" customHeight="1">
      <c r="A3" s="493" t="s">
        <v>384</v>
      </c>
      <c r="B3" s="619" t="str">
        <f>'справка №1-БАЛАНС'!E3</f>
        <v>БГ  АГРО  АД</v>
      </c>
      <c r="C3" s="620"/>
      <c r="D3" s="526" t="s">
        <v>2</v>
      </c>
      <c r="E3" s="107">
        <f>'справка №1-БАЛАНС'!H3</f>
        <v>148111353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31.12.2019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8238</v>
      </c>
      <c r="D11" s="119">
        <f>SUM(D12:D14)</f>
        <v>0</v>
      </c>
      <c r="E11" s="120">
        <f>SUM(E12:E14)</f>
        <v>8238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8238</v>
      </c>
      <c r="D12" s="108"/>
      <c r="E12" s="120">
        <f aca="true" t="shared" si="0" ref="E12:E42">C12-D12</f>
        <v>8238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8238</v>
      </c>
      <c r="D19" s="104">
        <f>D11+D15+D16</f>
        <v>0</v>
      </c>
      <c r="E19" s="118">
        <f>E11+E15+E16</f>
        <v>8238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11</v>
      </c>
      <c r="D21" s="108"/>
      <c r="E21" s="120">
        <f t="shared" si="0"/>
        <v>11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555</v>
      </c>
      <c r="D24" s="119">
        <f>SUM(D25:D27)</f>
        <v>555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555</v>
      </c>
      <c r="D25" s="108">
        <v>555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555</v>
      </c>
      <c r="D43" s="104">
        <f>D24+D28+D29+D31+D30+D32+D33+D38</f>
        <v>555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8804</v>
      </c>
      <c r="D44" s="103">
        <f>D43+D21+D19+D9</f>
        <v>555</v>
      </c>
      <c r="E44" s="118">
        <f>E43+E21+E19+E9</f>
        <v>8249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</v>
      </c>
      <c r="D71" s="105">
        <f>SUM(D72:D74)</f>
        <v>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</v>
      </c>
      <c r="D72" s="108">
        <v>2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53</v>
      </c>
      <c r="D85" s="104">
        <f>SUM(D86:D90)+D94</f>
        <v>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34</v>
      </c>
      <c r="D89" s="108">
        <v>35</v>
      </c>
      <c r="E89" s="119">
        <f t="shared" si="1"/>
        <v>-1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5</v>
      </c>
      <c r="D92" s="108">
        <v>5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9</v>
      </c>
      <c r="D94" s="108">
        <v>8</v>
      </c>
      <c r="E94" s="119">
        <f t="shared" si="1"/>
        <v>1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55</v>
      </c>
      <c r="D96" s="104">
        <f>D85+D80+D75+D71+D95</f>
        <v>55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55</v>
      </c>
      <c r="D97" s="104">
        <f>D96+D68+D66</f>
        <v>55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915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БГ  АГРО 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148111353</v>
      </c>
    </row>
    <row r="5" spans="1:9" ht="15">
      <c r="A5" s="501" t="s">
        <v>5</v>
      </c>
      <c r="B5" s="622" t="str">
        <f>'справка №1-БАЛАНС'!E5</f>
        <v>31.12.2019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915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30" sqref="D3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БГ  АГРО  АД</v>
      </c>
      <c r="C5" s="628"/>
      <c r="D5" s="628"/>
      <c r="E5" s="570" t="s">
        <v>2</v>
      </c>
      <c r="F5" s="451">
        <f>'справка №1-БАЛАНС'!H3</f>
        <v>148111353</v>
      </c>
    </row>
    <row r="6" spans="1:13" ht="15" customHeight="1">
      <c r="A6" s="27" t="s">
        <v>823</v>
      </c>
      <c r="B6" s="629" t="str">
        <f>'справка №1-БАЛАНС'!E5</f>
        <v>31.12.2019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872</v>
      </c>
      <c r="B14" s="37"/>
      <c r="C14" s="441">
        <v>33677</v>
      </c>
      <c r="D14" s="441">
        <v>100</v>
      </c>
      <c r="E14" s="441"/>
      <c r="F14" s="443">
        <f t="shared" si="0"/>
        <v>33677</v>
      </c>
    </row>
    <row r="15" spans="1:6" ht="12.75">
      <c r="A15" s="36" t="s">
        <v>869</v>
      </c>
      <c r="B15" s="37"/>
      <c r="C15" s="441">
        <v>38</v>
      </c>
      <c r="D15" s="441">
        <v>100</v>
      </c>
      <c r="E15" s="441"/>
      <c r="F15" s="443">
        <f t="shared" si="0"/>
        <v>38</v>
      </c>
    </row>
    <row r="16" spans="1:6" ht="12.75">
      <c r="A16" s="36" t="s">
        <v>870</v>
      </c>
      <c r="B16" s="37"/>
      <c r="C16" s="441">
        <v>30</v>
      </c>
      <c r="D16" s="441">
        <v>100</v>
      </c>
      <c r="E16" s="441"/>
      <c r="F16" s="443">
        <f t="shared" si="0"/>
        <v>30</v>
      </c>
    </row>
    <row r="17" spans="1:6" ht="12.75">
      <c r="A17" s="36" t="s">
        <v>873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 t="s">
        <v>871</v>
      </c>
      <c r="B18" s="37"/>
      <c r="C18" s="441">
        <v>7104</v>
      </c>
      <c r="D18" s="441">
        <v>100</v>
      </c>
      <c r="E18" s="441"/>
      <c r="F18" s="443">
        <f t="shared" si="0"/>
        <v>7104</v>
      </c>
    </row>
    <row r="19" spans="1:6" ht="12.75">
      <c r="A19" s="36" t="s">
        <v>874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875</v>
      </c>
      <c r="B20" s="37"/>
      <c r="C20" s="441">
        <v>1302</v>
      </c>
      <c r="D20" s="441">
        <v>100</v>
      </c>
      <c r="E20" s="441"/>
      <c r="F20" s="443">
        <f t="shared" si="0"/>
        <v>1302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42151</v>
      </c>
      <c r="D27" s="429"/>
      <c r="E27" s="429">
        <f>SUM(E12:E26)</f>
        <v>0</v>
      </c>
      <c r="F27" s="442">
        <f>SUM(F12:F26)</f>
        <v>42151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7.2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8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42151</v>
      </c>
      <c r="D79" s="429"/>
      <c r="E79" s="429">
        <f>E78+E61+E44+E27</f>
        <v>0</v>
      </c>
      <c r="F79" s="442">
        <f>F78+F61+F44+F27</f>
        <v>42151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20.2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20.2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915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Angelina Pavlova</cp:lastModifiedBy>
  <cp:lastPrinted>2019-10-28T13:24:29Z</cp:lastPrinted>
  <dcterms:created xsi:type="dcterms:W3CDTF">2000-06-29T12:02:40Z</dcterms:created>
  <dcterms:modified xsi:type="dcterms:W3CDTF">2020-07-01T12:22:48Z</dcterms:modified>
  <cp:category/>
  <cp:version/>
  <cp:contentType/>
  <cp:contentStatus/>
</cp:coreProperties>
</file>